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/>
  </bookViews>
  <sheets>
    <sheet name="ENTRATE" sheetId="2" r:id="rId1"/>
    <sheet name="USCITE" sheetId="3" r:id="rId2"/>
    <sheet name="Foglio1" sheetId="1" r:id="rId3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Area" localSheetId="0">ENTRATE!$A$1:$E$164</definedName>
    <definedName name="_xlnm.Print_Area" localSheetId="1">USCITE!$A$1:$E$173</definedName>
    <definedName name="_xlnm.Print_Titles" localSheetId="0">ENTRATE!$1:$3</definedName>
    <definedName name="_xlnm.Print_Titles" localSheetId="1">USCITE!$1:$3</definedName>
  </definedNames>
  <calcPr calcId="145621"/>
</workbook>
</file>

<file path=xl/calcChain.xml><?xml version="1.0" encoding="utf-8"?>
<calcChain xmlns="http://schemas.openxmlformats.org/spreadsheetml/2006/main">
  <c r="E167" i="3" l="1"/>
  <c r="D167" i="3"/>
  <c r="E161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D138" i="3" s="1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E52" i="3"/>
  <c r="D52" i="3"/>
  <c r="E49" i="3"/>
  <c r="D49" i="3"/>
  <c r="E41" i="3"/>
  <c r="D41" i="3"/>
  <c r="E36" i="3"/>
  <c r="D36" i="3"/>
  <c r="E32" i="3"/>
  <c r="D32" i="3"/>
  <c r="E25" i="3"/>
  <c r="D25" i="3"/>
  <c r="E23" i="3"/>
  <c r="D23" i="3"/>
  <c r="E19" i="3"/>
  <c r="D19" i="3"/>
  <c r="E13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E138" i="3" l="1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<sst xmlns="http://schemas.openxmlformats.org/spreadsheetml/2006/main" count="1009" uniqueCount="327">
  <si>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</si>
  <si>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</si>
  <si>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</si>
  <si>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</si>
  <si>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</si>
  <si>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</si>
  <si>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</si>
  <si>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</si>
  <si>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</si>
  <si>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</si>
  <si>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</si>
  <si>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</si>
  <si>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</si>
  <si>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</si>
  <si>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</si>
  <si>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</si>
  <si>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</si>
  <si>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</si>
  <si>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</si>
  <si>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</si>
  <si>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</si>
  <si>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</si>
  <si>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</si>
  <si>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</si>
  <si>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</si>
  <si>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</si>
  <si>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</si>
  <si>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</si>
  <si>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</si>
  <si>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</si>
  <si>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</si>
  <si>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</si>
  <si>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</si>
  <si>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</si>
  <si>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</si>
  <si>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</si>
  <si>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</si>
  <si>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</si>
  <si>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</si>
  <si>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</si>
  <si>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</si>
  <si>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</si>
  <si>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</si>
  <si>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</si>
  <si>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</si>
  <si>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</si>
  <si>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</si>
  <si>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</si>
  <si>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</si>
  <si>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</si>
  <si>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</si>
  <si>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</si>
  <si>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</si>
  <si>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</si>
  <si>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</si>
  <si>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</si>
  <si>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</si>
  <si>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</si>
  <si>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</si>
  <si>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</si>
  <si>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</si>
  <si>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</si>
  <si>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</si>
  <si>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</si>
  <si>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</si>
  <si>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</si>
  <si>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</si>
  <si>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</si>
  <si>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</si>
  <si>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</si>
  <si>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</si>
  <si>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</si>
  <si>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</si>
  <si>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</si>
  <si>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</si>
  <si>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</si>
  <si>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</si>
  <si>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</si>
  <si>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</si>
  <si>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</si>
  <si>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</si>
  <si>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</si>
  <si>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</si>
  <si>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</si>
  <si>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</si>
  <si>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</si>
  <si>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</si>
  <si>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</si>
  <si>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</si>
  <si>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</si>
  <si>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</si>
  <si>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</si>
  <si>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</si>
  <si>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</si>
  <si>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</si>
  <si>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</si>
  <si>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</si>
  <si>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</si>
  <si>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</si>
  <si>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</si>
  <si>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</si>
  <si>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</si>
  <si>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</si>
  <si>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</si>
  <si>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</si>
  <si>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</si>
  <si>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</si>
  <si>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</si>
  <si>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</si>
  <si>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</si>
  <si>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</si>
  <si>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</si>
  <si>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</si>
  <si>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</si>
  <si>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</si>
  <si>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</si>
  <si>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</si>
  <si>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</si>
  <si>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</si>
  <si>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</si>
  <si>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</si>
  <si>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</si>
  <si>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</si>
  <si>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</si>
  <si>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</si>
  <si>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</si>
  <si>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</si>
  <si>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</si>
  <si>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</si>
  <si>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</si>
  <si>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</si>
  <si>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</si>
  <si>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</si>
  <si>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</si>
  <si>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</si>
  <si>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</si>
  <si>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</si>
  <si>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</si>
  <si>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</si>
  <si>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</si>
  <si>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</si>
  <si>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</si>
  <si>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</si>
  <si>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</si>
  <si>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</si>
  <si>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</si>
  <si>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</si>
  <si>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</si>
  <si>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</si>
  <si>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</si>
  <si>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</si>
  <si>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</si>
  <si>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</si>
  <si>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</si>
  <si>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</si>
  <si>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</si>
  <si>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</si>
  <si>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</si>
  <si>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</si>
  <si>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</si>
  <si>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</si>
  <si>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</si>
  <si>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</si>
  <si>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</si>
  <si>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</si>
  <si>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</si>
  <si>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</si>
  <si>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</si>
  <si>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</si>
  <si>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</si>
  <si>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</si>
  <si>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</si>
  <si>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</si>
  <si>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</si>
  <si>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</si>
  <si>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</si>
  <si>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</si>
  <si>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</si>
  <si>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</si>
  <si>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</si>
  <si>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</si>
  <si>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</si>
  <si>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</si>
  <si>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</si>
  <si>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</si>
  <si>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</si>
  <si>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</si>
  <si>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</si>
  <si>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</si>
  <si>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</si>
  <si>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</si>
  <si>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</si>
  <si>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</si>
  <si>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</si>
  <si>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</si>
  <si>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</si>
  <si>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</si>
  <si>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</si>
  <si>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</si>
  <si>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</si>
  <si>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</si>
  <si>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</si>
  <si>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</si>
  <si>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</si>
  <si>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</si>
  <si>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</si>
  <si>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</si>
  <si>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</si>
  <si>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</si>
  <si>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</si>
  <si>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</si>
  <si>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</si>
  <si>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</si>
  <si>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</si>
  <si>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</si>
  <si>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</si>
  <si>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</si>
  <si>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</si>
  <si>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</si>
  <si>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</si>
  <si>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</si>
  <si>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</si>
  <si>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</si>
  <si>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</si>
  <si>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</si>
  <si>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</si>
  <si>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</si>
  <si>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</si>
  <si>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</si>
  <si>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</si>
  <si>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</si>
  <si>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</si>
  <si>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</si>
  <si>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</si>
  <si>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</si>
  <si>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</si>
  <si>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</si>
  <si>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</si>
  <si>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</si>
  <si>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</si>
  <si>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</si>
  <si>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</si>
  <si>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</si>
  <si>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</si>
  <si>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</si>
  <si>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</si>
  <si>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</si>
  <si>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</si>
  <si>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</si>
  <si>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</si>
  <si>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</si>
  <si>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</si>
  <si>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</si>
  <si>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</si>
  <si>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</si>
  <si>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</si>
  <si>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</si>
  <si>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</si>
  <si>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</si>
  <si>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</si>
  <si>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</si>
  <si>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</si>
  <si>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</si>
  <si>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</si>
  <si>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</si>
  <si>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</si>
  <si>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</si>
  <si>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</si>
  <si>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</si>
  <si>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</si>
  <si>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</si>
  <si>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</si>
  <si>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</si>
  <si>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</si>
  <si>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</si>
  <si>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</si>
  <si>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</si>
  <si>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</si>
  <si>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</si>
  <si>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</si>
  <si>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</si>
  <si>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</si>
  <si>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</si>
  <si>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</si>
  <si>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</si>
  <si>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</si>
  <si>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</si>
  <si>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</si>
  <si>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</si>
  <si>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</si>
  <si>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</si>
  <si>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</si>
  <si>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</si>
  <si>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</si>
  <si>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</si>
  <si>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</si>
  <si>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</si>
  <si>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</si>
  <si>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</si>
  <si>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</si>
  <si>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</si>
  <si>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</si>
  <si>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</si>
  <si>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</si>
  <si>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</si>
  <si>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</si>
  <si>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</si>
  <si>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</si>
  <si>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</si>
  <si>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</si>
  <si>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</si>
  <si>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</si>
  <si>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</si>
  <si>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</si>
  <si>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</si>
  <si>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</si>
  <si>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</si>
  <si>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</si>
  <si>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</si>
  <si>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</si>
  <si>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</si>
  <si>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</si>
  <si>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</si>
  <si>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</si>
  <si>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</si>
  <si>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</si>
  <si>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Bilancio di Previsione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</si>
</sst>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selection sqref="A1:E164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0" t="s">
        <v>0</v>
      </c>
      <c r="B1" s="30"/>
      <c r="C1" s="30"/>
      <c r="D1" s="30"/>
      <c r="E1" s="30"/>
    </row>
    <row r="2" spans="1:5" ht="44.25" customHeight="1" x14ac:dyDescent="0.25">
      <c r="A2" s="31" t="s">
        <v>1</v>
      </c>
      <c r="B2" s="32"/>
      <c r="C2" s="33"/>
      <c r="D2" s="34" t="s">
        <v>326</v>
      </c>
      <c r="E2" s="35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246646984</v>
      </c>
      <c r="E16" s="20">
        <f>E17</f>
        <v>241646984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246646984</v>
      </c>
      <c r="E17" s="12">
        <f>E18+E19+E20+E21+E22</f>
        <v>241646984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225818862</v>
      </c>
      <c r="E18" s="16">
        <v>222818862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/>
      <c r="E19" s="16"/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2055585</v>
      </c>
      <c r="E20" s="16">
        <v>2055585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173661</v>
      </c>
      <c r="E21" s="16">
        <v>173661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18598876</v>
      </c>
      <c r="E22" s="16">
        <v>16598876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25596242</v>
      </c>
      <c r="E23" s="22">
        <f>E24+E28+E33+E37+E42</f>
        <v>24274317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13911662</v>
      </c>
      <c r="E24" s="12">
        <f>E25+E26+E27</f>
        <v>12589737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231200</v>
      </c>
      <c r="E25" s="29">
        <v>231200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12269523</v>
      </c>
      <c r="E26" s="29">
        <v>10947598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1410939</v>
      </c>
      <c r="E27" s="16">
        <v>1410939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0</v>
      </c>
      <c r="E31" s="16">
        <v>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2650000</v>
      </c>
      <c r="E33" s="12">
        <f>E34+E35+E36</f>
        <v>2650000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/>
      <c r="E34" s="16"/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150000</v>
      </c>
      <c r="E35" s="16">
        <v>150000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2500000</v>
      </c>
      <c r="E36" s="16">
        <v>2500000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120000</v>
      </c>
      <c r="E37" s="12">
        <f>E38+E39+E40+E41</f>
        <v>120000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120000</v>
      </c>
      <c r="E39" s="16">
        <v>120000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8914580</v>
      </c>
      <c r="E42" s="12">
        <f>E43+E44+E45</f>
        <v>8914580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0</v>
      </c>
      <c r="E43" s="16">
        <v>0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7638580</v>
      </c>
      <c r="E44" s="16">
        <v>7638580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1276000</v>
      </c>
      <c r="E45" s="16">
        <v>1276000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37000</v>
      </c>
      <c r="E46" s="20">
        <f>E47+E50+E61+E76+E80</f>
        <v>37000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0</v>
      </c>
      <c r="E51" s="16">
        <v>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0</v>
      </c>
      <c r="E71" s="16">
        <v>0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37000</v>
      </c>
      <c r="E76" s="12">
        <f>E77+E78+E79</f>
        <v>37000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>
        <v>37000</v>
      </c>
      <c r="E77" s="16">
        <v>37000</v>
      </c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0</v>
      </c>
      <c r="E79" s="16">
        <v>0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0</v>
      </c>
      <c r="E84" s="16">
        <v>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2300000</v>
      </c>
      <c r="E85" s="20">
        <f>E86+E91+E102+E118</f>
        <v>2300000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>
        <v>0</v>
      </c>
      <c r="E87" s="16">
        <v>0</v>
      </c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>
        <v>0</v>
      </c>
      <c r="E99" s="16">
        <v>0</v>
      </c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2300000</v>
      </c>
      <c r="E102" s="12">
        <f>SUM(E103:E117)</f>
        <v>2300000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>
        <v>1200000</v>
      </c>
      <c r="E103" s="16">
        <v>1200000</v>
      </c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1100000</v>
      </c>
      <c r="E104" s="16">
        <v>1100000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16">
        <v>0</v>
      </c>
      <c r="E105" s="16">
        <v>0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0</v>
      </c>
      <c r="E134" s="16">
        <v>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100000000</v>
      </c>
      <c r="E151" s="20">
        <f>E152+E158</f>
        <v>100000000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79000000</v>
      </c>
      <c r="E152" s="12">
        <f>SUM(E153:E157)</f>
        <v>79000000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9600000</v>
      </c>
      <c r="E153" s="16">
        <v>9600000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56700000</v>
      </c>
      <c r="E154" s="16">
        <v>56700000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1000000</v>
      </c>
      <c r="E155" s="16">
        <v>1000000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>
        <v>0</v>
      </c>
      <c r="E156" s="16">
        <v>0</v>
      </c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11700000</v>
      </c>
      <c r="E157" s="16">
        <v>11700000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21000000</v>
      </c>
      <c r="E158" s="12">
        <f>SUM(E159:E164)</f>
        <v>21000000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4740000</v>
      </c>
      <c r="E160" s="16">
        <v>4740000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13700000</v>
      </c>
      <c r="E161" s="16">
        <v>13700000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960000</v>
      </c>
      <c r="E162" s="16">
        <v>960000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1600000</v>
      </c>
      <c r="E164" s="26">
        <v>1600000</v>
      </c>
    </row>
    <row r="171" spans="1:5" x14ac:dyDescent="0.25">
      <c r="E171" s="28"/>
    </row>
  </sheetData>
  <autoFilter ref="A3:E164"/>
  <mergeCells count="3">
    <mergeCell ref="A1:E1"/>
    <mergeCell ref="A2:C2"/>
    <mergeCell ref="D2:E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workbookViewId="0">
      <selection sqref="A1:E173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6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0" t="s">
        <v>0</v>
      </c>
      <c r="B1" s="30"/>
      <c r="C1" s="30"/>
      <c r="D1" s="30"/>
      <c r="E1" s="30"/>
    </row>
    <row r="2" spans="1:5" ht="42.75" customHeight="1" x14ac:dyDescent="0.25">
      <c r="A2" s="31" t="s">
        <v>1</v>
      </c>
      <c r="B2" s="32"/>
      <c r="C2" s="33"/>
      <c r="D2" s="34" t="s">
        <v>326</v>
      </c>
      <c r="E2" s="35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264424494</v>
      </c>
      <c r="E4" s="20">
        <f>E5+E8+E10+E13+E19+E23+E25+E32+E36+E41</f>
        <v>262986932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159174521</v>
      </c>
      <c r="E5" s="12">
        <f>E6+E7</f>
        <v>159174521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121984526</v>
      </c>
      <c r="E6" s="16">
        <v>121984526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37189995</v>
      </c>
      <c r="E7" s="16">
        <v>37189995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12599235</v>
      </c>
      <c r="E8" s="12">
        <f>E9</f>
        <v>12599235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12599235</v>
      </c>
      <c r="E9" s="16">
        <v>12599235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78839948</v>
      </c>
      <c r="E10" s="12">
        <f>E11+E12</f>
        <v>81839948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14399872</v>
      </c>
      <c r="E11" s="16">
        <v>14399872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64440076</v>
      </c>
      <c r="E12" s="16">
        <v>67440076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3934068</v>
      </c>
      <c r="E13" s="12">
        <f>E14+E15+E16+E17+E18</f>
        <v>3934068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1937307</v>
      </c>
      <c r="E14" s="16">
        <v>1937307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226311</v>
      </c>
      <c r="E15" s="16">
        <v>226311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1770450</v>
      </c>
      <c r="E16" s="16">
        <v>1770450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16">
        <v>0</v>
      </c>
      <c r="E21" s="16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0</v>
      </c>
      <c r="E25" s="12">
        <f>E26+E27+E28+E29+E30+E31</f>
        <v>0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0</v>
      </c>
      <c r="E30" s="16">
        <v>0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0</v>
      </c>
      <c r="E31" s="16">
        <v>0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0</v>
      </c>
      <c r="E32" s="12">
        <f>E33+E34+E35</f>
        <v>0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0</v>
      </c>
      <c r="E34" s="16">
        <v>0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2796000</v>
      </c>
      <c r="E36" s="12">
        <f>E37+E38+E39+E40</f>
        <v>2796000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2604000</v>
      </c>
      <c r="E37" s="16">
        <v>2604000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>
        <v>0</v>
      </c>
      <c r="E38" s="16">
        <v>0</v>
      </c>
    </row>
    <row r="39" spans="1:5" x14ac:dyDescent="0.25">
      <c r="A39" s="13" t="s">
        <v>166</v>
      </c>
      <c r="B39" s="14" t="s">
        <v>12</v>
      </c>
      <c r="C39" s="15" t="s">
        <v>199</v>
      </c>
      <c r="D39" s="16">
        <v>9000</v>
      </c>
      <c r="E39" s="16">
        <v>9000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183000</v>
      </c>
      <c r="E40" s="16">
        <v>183000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D42+D43+D44+D45+D47+D46</f>
        <v>7080722</v>
      </c>
      <c r="E41" s="12">
        <f>E42+E43+E44+E45+E47+E46</f>
        <v>2643160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4438022</v>
      </c>
      <c r="E42" s="29">
        <v>460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/>
      <c r="E43" s="16"/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1100000</v>
      </c>
      <c r="E44" s="16">
        <v>1100000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1415700</v>
      </c>
      <c r="E45" s="16">
        <v>1415700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127000</v>
      </c>
      <c r="E46" s="16">
        <v>127000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0</v>
      </c>
      <c r="E47" s="16">
        <v>0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18706306</v>
      </c>
      <c r="E48" s="20">
        <f>E49+E52+E59+E91</f>
        <v>19814432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18706306</v>
      </c>
      <c r="E52" s="12">
        <f>E53+E54+E55+E56+E57+E58</f>
        <v>19814432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18552206</v>
      </c>
      <c r="E53" s="16">
        <v>19660332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0</v>
      </c>
      <c r="E54" s="16">
        <v>0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154100</v>
      </c>
      <c r="E55" s="16">
        <v>154100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1391000</v>
      </c>
      <c r="E97" s="20">
        <f>E98+E103+E114+E130</f>
        <v>1391000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891000</v>
      </c>
      <c r="E98" s="12">
        <f>SUM(E99:E102)</f>
        <v>891000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>
        <v>141000</v>
      </c>
      <c r="E99" s="16">
        <v>141000</v>
      </c>
    </row>
    <row r="100" spans="1:5" x14ac:dyDescent="0.25">
      <c r="A100" s="13" t="s">
        <v>166</v>
      </c>
      <c r="B100" s="14" t="s">
        <v>12</v>
      </c>
      <c r="C100" s="15" t="s">
        <v>257</v>
      </c>
      <c r="D100" s="16">
        <v>0</v>
      </c>
      <c r="E100" s="16">
        <v>0</v>
      </c>
    </row>
    <row r="101" spans="1:5" x14ac:dyDescent="0.25">
      <c r="A101" s="13" t="s">
        <v>166</v>
      </c>
      <c r="B101" s="14" t="s">
        <v>12</v>
      </c>
      <c r="C101" s="15" t="s">
        <v>258</v>
      </c>
      <c r="D101" s="16">
        <v>0</v>
      </c>
      <c r="E101" s="16">
        <v>0</v>
      </c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750000</v>
      </c>
      <c r="E102" s="16">
        <v>750000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>
        <v>0</v>
      </c>
      <c r="E106" s="16">
        <v>0</v>
      </c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500000</v>
      </c>
      <c r="E114" s="12">
        <f>SUM(E115:E129)</f>
        <v>500000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>
        <v>500000</v>
      </c>
      <c r="E116" s="16">
        <v>500000</v>
      </c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100000000</v>
      </c>
      <c r="E160" s="20">
        <f>E161+E167</f>
        <v>100000000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79000000</v>
      </c>
      <c r="E161" s="12">
        <f>SUM(E162:E166)</f>
        <v>79000000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9600000</v>
      </c>
      <c r="E162" s="16">
        <v>9600000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56700000</v>
      </c>
      <c r="E163" s="16">
        <v>56700000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1000000</v>
      </c>
      <c r="E164" s="16">
        <v>1000000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>
        <v>0</v>
      </c>
      <c r="E165" s="16">
        <v>0</v>
      </c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11700000</v>
      </c>
      <c r="E166" s="16">
        <v>11700000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21000000</v>
      </c>
      <c r="E167" s="12">
        <f>SUM(E168:E173)</f>
        <v>21000000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5080000</v>
      </c>
      <c r="E169" s="16">
        <v>5080000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12760000</v>
      </c>
      <c r="E170" s="16">
        <v>12760000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960000</v>
      </c>
      <c r="E171" s="16">
        <v>960000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2200000</v>
      </c>
      <c r="E173" s="26">
        <v>2200000</v>
      </c>
    </row>
    <row r="179" spans="5:5" x14ac:dyDescent="0.25">
      <c r="E179" s="28"/>
    </row>
  </sheetData>
  <autoFilter ref="A3:E173"/>
  <mergeCells count="3">
    <mergeCell ref="A1:E1"/>
    <mergeCell ref="A2:C2"/>
    <mergeCell ref="D2:E2"/>
  </mergeCells>
  <printOptions horizontalCentered="1"/>
  <pageMargins left="0.27559055118110237" right="0.15748031496062992" top="0.27559055118110237" bottom="0.47" header="0.31496062992125984" footer="0.2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ENTRATE</vt:lpstr>
      <vt:lpstr>USCITE</vt:lpstr>
      <vt:lpstr>Foglio1</vt:lpstr>
      <vt:lpstr>ENTRATE!Area_stampa</vt:lpstr>
      <vt:lpstr>USCITE!Area_stampa</vt:lpstr>
      <vt:lpstr>ENTRATE!Titoli_stampa</vt:lpstr>
      <vt:lpstr>USCITE!Titoli_stampa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2017-01-20T10:04:18Z</cp:lastPrinted>
  <dcterms:created xsi:type="dcterms:W3CDTF">2016-02-01T10:51:47Z</dcterms:created>
  <dcterms:modified xsi:type="dcterms:W3CDTF">2017-01-20T10:05:19Z</dcterms:modified>
</cp:coreProperties>
</file>