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ait-my.sharepoint.com/personal/stefania_digiusto_enea_it/Documents/ABF Segreteria/02-DA VEDERE LIBRI FIRMA/(da vedere) Patrimonio immobiliare da pubblicare/"/>
    </mc:Choice>
  </mc:AlternateContent>
  <xr:revisionPtr revIDLastSave="0" documentId="13_ncr:1_{1ADDD4D7-97A0-4918-B731-21EA035DA4D4}" xr6:coauthVersionLast="47" xr6:coauthVersionMax="47" xr10:uidLastSave="{00000000-0000-0000-0000-000000000000}"/>
  <bookViews>
    <workbookView xWindow="5070" yWindow="345" windowWidth="21600" windowHeight="11175" xr2:uid="{00000000-000D-0000-FFFF-FFFF00000000}"/>
  </bookViews>
  <sheets>
    <sheet name="Visure fabbricati 2025" sheetId="1" r:id="rId1"/>
    <sheet name="Riepilogo" sheetId="3" r:id="rId2"/>
  </sheets>
  <definedNames>
    <definedName name="_xlnm._FilterDatabase" localSheetId="1" hidden="1">Riepilogo!$L$1:$L$21</definedName>
    <definedName name="_xlnm.Print_Area" localSheetId="0">'Visure fabbricati 2025'!$A$1:$R$58</definedName>
    <definedName name="_xlnm.Print_Titles" localSheetId="0">'Visure fabbricati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R56" i="1"/>
  <c r="Q56" i="1"/>
  <c r="P56" i="1"/>
  <c r="O56" i="1"/>
  <c r="Q54" i="1"/>
  <c r="P54" i="1"/>
  <c r="O54" i="1"/>
  <c r="P50" i="1"/>
  <c r="O50" i="1"/>
  <c r="Q38" i="1"/>
  <c r="P38" i="1"/>
  <c r="O38" i="1"/>
  <c r="R36" i="1"/>
  <c r="Q36" i="1"/>
  <c r="P36" i="1"/>
  <c r="O36" i="1"/>
  <c r="R34" i="1"/>
  <c r="Q34" i="1"/>
  <c r="P34" i="1"/>
  <c r="O34" i="1"/>
  <c r="Q32" i="1"/>
  <c r="P32" i="1"/>
  <c r="O32" i="1"/>
  <c r="R30" i="1"/>
  <c r="Q30" i="1"/>
  <c r="P30" i="1"/>
  <c r="O30" i="1"/>
  <c r="Q25" i="1"/>
  <c r="P25" i="1"/>
  <c r="O25" i="1"/>
  <c r="Q23" i="1"/>
  <c r="P23" i="1"/>
  <c r="O23" i="1"/>
  <c r="Q10" i="1"/>
  <c r="P10" i="1"/>
  <c r="O10" i="1"/>
  <c r="R22" i="1"/>
  <c r="R21" i="1"/>
  <c r="R20" i="1"/>
  <c r="R19" i="1"/>
  <c r="R18" i="1"/>
  <c r="R17" i="1"/>
  <c r="R16" i="1"/>
  <c r="R11" i="1"/>
  <c r="R12" i="1"/>
  <c r="R13" i="1"/>
  <c r="R14" i="1"/>
  <c r="R15" i="1"/>
  <c r="R9" i="1"/>
  <c r="R53" i="1"/>
  <c r="R52" i="1"/>
  <c r="R51" i="1"/>
  <c r="R49" i="1"/>
  <c r="R48" i="1"/>
  <c r="R47" i="1"/>
  <c r="R46" i="1"/>
  <c r="R45" i="1"/>
  <c r="R44" i="1"/>
  <c r="R43" i="1"/>
  <c r="R42" i="1"/>
  <c r="R41" i="1"/>
  <c r="R39" i="1"/>
  <c r="R37" i="1"/>
  <c r="R38" i="1" s="1"/>
  <c r="R31" i="1"/>
  <c r="R32" i="1" s="1"/>
  <c r="R24" i="1"/>
  <c r="R25" i="1" s="1"/>
  <c r="R2" i="1"/>
  <c r="R4" i="1"/>
  <c r="R5" i="1"/>
  <c r="R6" i="1"/>
  <c r="R8" i="1"/>
  <c r="R3" i="1"/>
  <c r="R23" i="1" l="1"/>
  <c r="P57" i="1"/>
  <c r="R54" i="1"/>
  <c r="O57" i="1"/>
  <c r="R10" i="1"/>
  <c r="Q40" i="1"/>
  <c r="Q50" i="1" s="1"/>
  <c r="Q57" i="1" s="1"/>
  <c r="R40" i="1" l="1"/>
  <c r="R50" i="1" s="1"/>
  <c r="R57" i="1" s="1"/>
</calcChain>
</file>

<file path=xl/sharedStrings.xml><?xml version="1.0" encoding="utf-8"?>
<sst xmlns="http://schemas.openxmlformats.org/spreadsheetml/2006/main" count="350" uniqueCount="179">
  <si>
    <t>Num.</t>
  </si>
  <si>
    <t>Titolarità</t>
  </si>
  <si>
    <t>Codice catastate</t>
  </si>
  <si>
    <t>Comune</t>
  </si>
  <si>
    <t>Partita</t>
  </si>
  <si>
    <t>% possesso</t>
  </si>
  <si>
    <t>Giorni possesso</t>
  </si>
  <si>
    <t>Foglio</t>
  </si>
  <si>
    <t>Particella</t>
  </si>
  <si>
    <t>Sub</t>
  </si>
  <si>
    <t>Indirizzo</t>
  </si>
  <si>
    <t>Zona e Categoria</t>
  </si>
  <si>
    <t>Classe</t>
  </si>
  <si>
    <t>Consistenza</t>
  </si>
  <si>
    <t>Rendita</t>
  </si>
  <si>
    <t>Rendita rivalutata</t>
  </si>
  <si>
    <t>Proprieta' per 1/2</t>
  </si>
  <si>
    <t>B572</t>
  </si>
  <si>
    <t>CAMUGNANO</t>
  </si>
  <si>
    <t>CAMUGNANO (BO) FRAZIONE MOGNE BACINO BRASIMONE, Piano S1 - T</t>
  </si>
  <si>
    <t>cat. B/4</t>
  </si>
  <si>
    <t>U</t>
  </si>
  <si>
    <t>2094 mc</t>
  </si>
  <si>
    <t>Euro:1.059,83</t>
  </si>
  <si>
    <t>Proprieta' per 1/1</t>
  </si>
  <si>
    <t>CAMUGNANO (BO) FRAZIONE MOGNE BACINO BRASIMONE, Piano S4-T - 1-6</t>
  </si>
  <si>
    <t>cat. B/5</t>
  </si>
  <si>
    <t>CAMUGNANO (BO) FRAZIONE MOGNE BACINO BRASIMONE, Piano T</t>
  </si>
  <si>
    <t>Euro:  57814,22</t>
  </si>
  <si>
    <t>CAMUGNANO (BO) FRAZIONE MOGNE BACINO BRASIMONE, Piano T-1 - 2</t>
  </si>
  <si>
    <t>Proprieta' per l'area</t>
  </si>
  <si>
    <t>CAMUGNANO (BO) FRAZIONE MOGNE BACINO BRASIMONE, Piano T-1 - 2-3</t>
  </si>
  <si>
    <t>31700 mc</t>
  </si>
  <si>
    <t>Euro:16.044,25</t>
  </si>
  <si>
    <t>D773</t>
  </si>
  <si>
    <t>E367</t>
  </si>
  <si>
    <t>ISPRA</t>
  </si>
  <si>
    <t>IS/17</t>
  </si>
  <si>
    <t>ISPRA (VA) VIA ROBERT SCHUMAN, SNC Piano T</t>
  </si>
  <si>
    <t>cat. D/1</t>
  </si>
  <si>
    <t>Euro: 318,00</t>
  </si>
  <si>
    <t>E431</t>
  </si>
  <si>
    <t>LAMPEDUSA E LINOSA</t>
  </si>
  <si>
    <t>LAMPEDUSA E LINOSA (AG) VIA CAPO GRECALE, SNC Piano T-1</t>
  </si>
  <si>
    <t>zona1 cat. B/5</t>
  </si>
  <si>
    <t>255 mc</t>
  </si>
  <si>
    <t>Euro:250,22</t>
  </si>
  <si>
    <t>Proprieta' per 1000/1000</t>
  </si>
  <si>
    <t>LAMPEDUSA E LINOSA (AG) VIA CAPO GRECALE, SNC Piano T</t>
  </si>
  <si>
    <t>34 mc</t>
  </si>
  <si>
    <t>Euro:33,36</t>
  </si>
  <si>
    <t>32 mc</t>
  </si>
  <si>
    <t>Euro:31,40</t>
  </si>
  <si>
    <t>E542</t>
  </si>
  <si>
    <t>LERICI</t>
  </si>
  <si>
    <t>LERICI (SP) VIA S. TERESA, Piano 1SS - T</t>
  </si>
  <si>
    <t>zona2 cat. B/5</t>
  </si>
  <si>
    <t>20902 mc</t>
  </si>
  <si>
    <t>Euro:29.146,45</t>
  </si>
  <si>
    <t>Proprieta'</t>
  </si>
  <si>
    <t>E885</t>
  </si>
  <si>
    <t>MANFREDONIA</t>
  </si>
  <si>
    <t>MANFREDONIA (FG) CONTRADA MONTE AQILONE, Piano S1 - T</t>
  </si>
  <si>
    <t>3173 mc</t>
  </si>
  <si>
    <t>Euro:2.621,95</t>
  </si>
  <si>
    <t>Proprieta' superifciaria 1/1</t>
  </si>
  <si>
    <t>F083</t>
  </si>
  <si>
    <t>MEDICINA</t>
  </si>
  <si>
    <t>Via Biancafarina - Loc. FOSSATONE n. 2521 - Piano T</t>
  </si>
  <si>
    <t>1707 mc.</t>
  </si>
  <si>
    <t>Euro 1.057,91</t>
  </si>
  <si>
    <t>G902</t>
  </si>
  <si>
    <t>PORTICI</t>
  </si>
  <si>
    <t>PORTICI (NA) VIA NUOVO MACELLO, Piano T-1 - 2-S1</t>
  </si>
  <si>
    <t>99400 mc</t>
  </si>
  <si>
    <t>Euro:138.606,70</t>
  </si>
  <si>
    <t>H501</t>
  </si>
  <si>
    <t>ROMA - C.R. Casaccia</t>
  </si>
  <si>
    <t>ROMA (RM) VIA ANGUILLARESE, 301 Piano T</t>
  </si>
  <si>
    <t>zona6 cat. B/5</t>
  </si>
  <si>
    <t>741297 mc</t>
  </si>
  <si>
    <t>ROMA - Sede Legale</t>
  </si>
  <si>
    <t>ROMA (RM) VIA ANDREA SACCHI, 42 Piano S1</t>
  </si>
  <si>
    <t>zona3 cat. C/6</t>
  </si>
  <si>
    <t>280 mq</t>
  </si>
  <si>
    <t>Euro:1.677,45</t>
  </si>
  <si>
    <t>ROMA (RM) LUNGOTEVERE GRANDE A.GLIO THAON DI REVEL, SC Piano T</t>
  </si>
  <si>
    <t>zona3 cat. D/1</t>
  </si>
  <si>
    <t>Euro: 258,23</t>
  </si>
  <si>
    <t>ROMA (RM) VIA ANDREA SACCHI, 38 Piano T-S1</t>
  </si>
  <si>
    <t>zona3 cat. C/1</t>
  </si>
  <si>
    <t>48 mq</t>
  </si>
  <si>
    <t>Euro:3.150,80</t>
  </si>
  <si>
    <t>ROMA (RM) VIA GIULIO ROMANO, 37 Piano T-S1</t>
  </si>
  <si>
    <t>45 mq</t>
  </si>
  <si>
    <t>Euro:2.953,88</t>
  </si>
  <si>
    <t>ROMA (RM) VIA ANDREA SACCHI, 36 Piano S1 int. 2</t>
  </si>
  <si>
    <t>zona3 cat. C/2</t>
  </si>
  <si>
    <t>19 mq</t>
  </si>
  <si>
    <t>Euro:155,04</t>
  </si>
  <si>
    <t>8 mq</t>
  </si>
  <si>
    <t>Euro:76,02</t>
  </si>
  <si>
    <t>ROMA (RM) VIA ANDREA SACCHI, 36 Piano S1 int. 3</t>
  </si>
  <si>
    <t>11 mq</t>
  </si>
  <si>
    <t>Euro:89,76</t>
  </si>
  <si>
    <t>ROMA (RM) LUNGOTEVERE GRANDE A.GLIO THAON DI REVEL, 76 Piano S1-T - 1-7</t>
  </si>
  <si>
    <t>zona3 cat. B/4</t>
  </si>
  <si>
    <t>34383 mc</t>
  </si>
  <si>
    <t>Euro:63.926,42</t>
  </si>
  <si>
    <t>H591</t>
  </si>
  <si>
    <t>ROTONDELLA</t>
  </si>
  <si>
    <t>ROTONDELLA (MT) CONTRADA TRISAIA-A, SNC Piano 1</t>
  </si>
  <si>
    <t>cat. C/1</t>
  </si>
  <si>
    <t>52 mq</t>
  </si>
  <si>
    <t>Euro:684,82</t>
  </si>
  <si>
    <t>ROTONDELLA (MT) CONTRADA TRISAIA-A, SNC Piano S2 - T-1</t>
  </si>
  <si>
    <t>ROTONDELLA (MT) CONTRADA MARINA-RIVOLTA, SNC Piano 1-S1</t>
  </si>
  <si>
    <t>283 mc</t>
  </si>
  <si>
    <t>Euro:263,08</t>
  </si>
  <si>
    <t>H725</t>
  </si>
  <si>
    <t>SALUGGIA</t>
  </si>
  <si>
    <t>81309 mc</t>
  </si>
  <si>
    <t>Euro: 27714,99</t>
  </si>
  <si>
    <t>ROMA (RM) VIA ANGUILLARESE, 301 Piano T-1</t>
  </si>
  <si>
    <t>890 mc</t>
  </si>
  <si>
    <t>52651 mc</t>
  </si>
  <si>
    <t>Euro: 880549,64</t>
  </si>
  <si>
    <t>Cons</t>
  </si>
  <si>
    <t>Rend</t>
  </si>
  <si>
    <t>Euro: 223006,54</t>
  </si>
  <si>
    <t>239890 mc</t>
  </si>
  <si>
    <t>327486 mc</t>
  </si>
  <si>
    <t>Euro: 186044,80</t>
  </si>
  <si>
    <t>2592 mq</t>
  </si>
  <si>
    <t>632 mq</t>
  </si>
  <si>
    <t>6608 mc</t>
  </si>
  <si>
    <t>127514 mc</t>
  </si>
  <si>
    <t>36898 mc</t>
  </si>
  <si>
    <t>Euro:3341,51</t>
  </si>
  <si>
    <t>Euro:  64538,66</t>
  </si>
  <si>
    <t>Euro:18675,18</t>
  </si>
  <si>
    <t>cat. F/4</t>
  </si>
  <si>
    <t>114228 mc</t>
  </si>
  <si>
    <t>VIA CRESCENTINO n. 41 Piano S1-T - 1-2</t>
  </si>
  <si>
    <t>Cat.B/5</t>
  </si>
  <si>
    <t>VIA ENRICO FERMI n. 41-45 Piano S1 - S2 - T-5</t>
  </si>
  <si>
    <t>VIA ENRICO FERMI n. 45 Piano T</t>
  </si>
  <si>
    <t>VIA ENRICO FERMI n. 45 Piano S1 - T-1 - 2-3</t>
  </si>
  <si>
    <t>VIA ENRICO FERMI n. 45 Piano S12 - T-1 - 2-3</t>
  </si>
  <si>
    <t>Cat.B/6</t>
  </si>
  <si>
    <t>FRASCATI(RM)</t>
  </si>
  <si>
    <t>Cat.F/1</t>
  </si>
  <si>
    <t>B572 Totale</t>
  </si>
  <si>
    <t>D773 Totale</t>
  </si>
  <si>
    <t>E367 Totale</t>
  </si>
  <si>
    <t>E431 Totale</t>
  </si>
  <si>
    <t>E542 Totale</t>
  </si>
  <si>
    <t>E885 Totale</t>
  </si>
  <si>
    <t>F083 Totale</t>
  </si>
  <si>
    <t>G902 Totale</t>
  </si>
  <si>
    <t>H501 Totale</t>
  </si>
  <si>
    <t>H591 Totale</t>
  </si>
  <si>
    <t>H725 Totale</t>
  </si>
  <si>
    <t>Totale complessivo</t>
  </si>
  <si>
    <t>CAMUGNANO(BO) FRAZIONE MOGNE BACINO BRASIMONE Piano T-1 - 2-3 - 4</t>
  </si>
  <si>
    <t>cat. F/6</t>
  </si>
  <si>
    <t>Proprieta' per l'area residua di mq 2670</t>
  </si>
  <si>
    <t xml:space="preserve">B572 </t>
  </si>
  <si>
    <t xml:space="preserve">D773 </t>
  </si>
  <si>
    <t xml:space="preserve">E367 </t>
  </si>
  <si>
    <t xml:space="preserve">E431 </t>
  </si>
  <si>
    <t xml:space="preserve">E542 </t>
  </si>
  <si>
    <t xml:space="preserve">E885 </t>
  </si>
  <si>
    <t xml:space="preserve">F083 </t>
  </si>
  <si>
    <t xml:space="preserve">G902 </t>
  </si>
  <si>
    <t xml:space="preserve">H501 </t>
  </si>
  <si>
    <t xml:space="preserve">H591 </t>
  </si>
  <si>
    <t xml:space="preserve">H725 </t>
  </si>
  <si>
    <t xml:space="preserve">ROMA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</si>
</sst>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2" applyFont="1" applyAlignment="1">
      <alignment vertical="center"/>
    </xf>
    <xf numFmtId="0" fontId="2" fillId="0" borderId="0" xfId="2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9" fontId="4" fillId="0" borderId="1" xfId="2" applyFont="1" applyBorder="1" applyAlignment="1">
      <alignment vertical="center"/>
    </xf>
    <xf numFmtId="0" fontId="4" fillId="0" borderId="1" xfId="2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9" fontId="4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9" fontId="4" fillId="0" borderId="1" xfId="2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9" fontId="4" fillId="0" borderId="0" xfId="2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43" fontId="4" fillId="0" borderId="0" xfId="1" applyFont="1" applyBorder="1" applyAlignment="1">
      <alignment horizontal="right" vertical="center"/>
    </xf>
    <xf numFmtId="43" fontId="4" fillId="0" borderId="0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6" xfId="0" applyBorder="1"/>
    <xf numFmtId="43" fontId="0" fillId="0" borderId="0" xfId="1" applyFont="1" applyBorder="1"/>
    <xf numFmtId="43" fontId="0" fillId="0" borderId="7" xfId="1" applyFont="1" applyBorder="1"/>
    <xf numFmtId="0" fontId="0" fillId="0" borderId="8" xfId="0" applyBorder="1"/>
    <xf numFmtId="0" fontId="0" fillId="0" borderId="9" xfId="0" applyBorder="1"/>
    <xf numFmtId="43" fontId="0" fillId="0" borderId="9" xfId="1" applyFont="1" applyBorder="1"/>
    <xf numFmtId="43" fontId="0" fillId="0" borderId="10" xfId="1" applyFont="1" applyBorder="1"/>
    <xf numFmtId="0" fontId="0" fillId="0" borderId="2" xfId="0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</cellXfs>
  <cellStyles count="3">
    <cellStyle name="Migliaia" xfId="1" builtinId="3"/>
    <cellStyle name="Normale" xfId="0" builtinId="0"/>
    <cellStyle name="Percentuale" xfId="2" builtinId="5"/>
  </cellStyles>
  <dxfs count="2">
    <dxf>
      <fill>
        <patternFill>
          <bgColor theme="4" tint="0.79998168889431442"/>
        </patternFill>
      </fill>
    </dxf>
    <dxf>
      <font>
        <b/>
        <i val="0"/>
      </font>
      <fill>
        <patternFill>
          <bgColor rgb="FFFFE07D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tabSelected="1" zoomScale="85" zoomScaleNormal="85" workbookViewId="0">
      <pane ySplit="1" topLeftCell="A2" activePane="bottomLeft" state="frozen"/>
      <selection activeCell="D1" sqref="D1"/>
      <selection pane="bottomLeft" activeCell="V15" sqref="V15"/>
    </sheetView>
  </sheetViews>
  <sheetFormatPr defaultRowHeight="24" customHeight="1" outlineLevelRow="2" x14ac:dyDescent="0.25"/>
  <cols>
    <col min="1" max="1" width="8.85546875" style="4" customWidth="1"/>
    <col min="2" max="2" width="27.42578125" style="3" customWidth="1"/>
    <col min="3" max="3" width="10.7109375" style="3" customWidth="1"/>
    <col min="4" max="4" width="36.28515625" style="3" customWidth="1"/>
    <col min="5" max="5" width="6.85546875" style="3" bestFit="1" customWidth="1"/>
    <col min="6" max="6" width="8.7109375" style="3" customWidth="1"/>
    <col min="7" max="7" width="10.85546875" style="3" customWidth="1"/>
    <col min="8" max="10" width="9.140625" style="3"/>
    <col min="11" max="11" width="41.7109375" style="3" customWidth="1"/>
    <col min="12" max="12" width="13" style="3" customWidth="1"/>
    <col min="13" max="13" width="9.140625" style="4"/>
    <col min="14" max="14" width="14.28515625" style="3" hidden="1" customWidth="1"/>
    <col min="15" max="15" width="13.7109375" style="3" hidden="1" customWidth="1"/>
    <col min="16" max="16" width="16.7109375" style="3" customWidth="1"/>
    <col min="17" max="18" width="19" style="3" customWidth="1"/>
    <col min="19" max="20" width="9.140625" style="3"/>
    <col min="21" max="21" width="10" style="3" bestFit="1" customWidth="1"/>
    <col min="22" max="16384" width="9.140625" style="3"/>
  </cols>
  <sheetData>
    <row r="1" spans="1:18" s="2" customFormat="1" ht="7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127</v>
      </c>
      <c r="Q1" s="1" t="s">
        <v>128</v>
      </c>
      <c r="R1" s="1" t="s">
        <v>15</v>
      </c>
    </row>
    <row r="2" spans="1:18" ht="31.5" customHeight="1" outlineLevel="2" x14ac:dyDescent="0.25">
      <c r="A2" s="11">
        <v>1</v>
      </c>
      <c r="B2" s="12" t="s">
        <v>16</v>
      </c>
      <c r="C2" s="12" t="s">
        <v>17</v>
      </c>
      <c r="D2" s="12" t="s">
        <v>18</v>
      </c>
      <c r="E2" s="12">
        <v>1</v>
      </c>
      <c r="F2" s="13">
        <v>0.5</v>
      </c>
      <c r="G2" s="14">
        <v>365</v>
      </c>
      <c r="H2" s="12">
        <v>72</v>
      </c>
      <c r="I2" s="12">
        <v>62</v>
      </c>
      <c r="J2" s="12"/>
      <c r="K2" s="15" t="s">
        <v>19</v>
      </c>
      <c r="L2" s="12" t="s">
        <v>20</v>
      </c>
      <c r="M2" s="11" t="s">
        <v>21</v>
      </c>
      <c r="N2" s="12" t="s">
        <v>22</v>
      </c>
      <c r="O2" s="12" t="s">
        <v>23</v>
      </c>
      <c r="P2" s="16">
        <v>2094</v>
      </c>
      <c r="Q2" s="16">
        <v>1059.8399999999999</v>
      </c>
      <c r="R2" s="16">
        <f>Q2*1.05</f>
        <v>1112.8319999999999</v>
      </c>
    </row>
    <row r="3" spans="1:18" ht="31.5" customHeight="1" outlineLevel="2" x14ac:dyDescent="0.25">
      <c r="A3" s="11">
        <v>2</v>
      </c>
      <c r="B3" s="12" t="s">
        <v>24</v>
      </c>
      <c r="C3" s="12" t="s">
        <v>17</v>
      </c>
      <c r="D3" s="12" t="s">
        <v>18</v>
      </c>
      <c r="E3" s="12">
        <v>1</v>
      </c>
      <c r="F3" s="13">
        <v>1</v>
      </c>
      <c r="G3" s="14">
        <v>365</v>
      </c>
      <c r="H3" s="12">
        <v>78</v>
      </c>
      <c r="I3" s="12">
        <v>109</v>
      </c>
      <c r="J3" s="12">
        <v>7</v>
      </c>
      <c r="K3" s="15" t="s">
        <v>25</v>
      </c>
      <c r="L3" s="12" t="s">
        <v>26</v>
      </c>
      <c r="M3" s="11" t="s">
        <v>21</v>
      </c>
      <c r="N3" s="12" t="s">
        <v>135</v>
      </c>
      <c r="O3" s="12" t="s">
        <v>138</v>
      </c>
      <c r="P3" s="16">
        <v>13289</v>
      </c>
      <c r="Q3" s="16">
        <v>3344.51</v>
      </c>
      <c r="R3" s="16">
        <f>Q3*1.05</f>
        <v>3511.7355000000002</v>
      </c>
    </row>
    <row r="4" spans="1:18" ht="31.5" customHeight="1" outlineLevel="2" x14ac:dyDescent="0.25">
      <c r="A4" s="11">
        <v>3</v>
      </c>
      <c r="B4" s="12" t="s">
        <v>24</v>
      </c>
      <c r="C4" s="12" t="s">
        <v>17</v>
      </c>
      <c r="D4" s="12" t="s">
        <v>18</v>
      </c>
      <c r="E4" s="12">
        <v>1</v>
      </c>
      <c r="F4" s="13">
        <v>1</v>
      </c>
      <c r="G4" s="14">
        <v>365</v>
      </c>
      <c r="H4" s="12">
        <v>78</v>
      </c>
      <c r="I4" s="12">
        <v>109</v>
      </c>
      <c r="J4" s="12">
        <v>8</v>
      </c>
      <c r="K4" s="15" t="s">
        <v>27</v>
      </c>
      <c r="L4" s="12" t="s">
        <v>26</v>
      </c>
      <c r="M4" s="11" t="s">
        <v>21</v>
      </c>
      <c r="N4" s="12" t="s">
        <v>136</v>
      </c>
      <c r="O4" s="12" t="s">
        <v>139</v>
      </c>
      <c r="P4" s="16">
        <v>114228</v>
      </c>
      <c r="Q4" s="16">
        <v>64538.66</v>
      </c>
      <c r="R4" s="16">
        <f t="shared" ref="R4:R8" si="0">Q4*1.05</f>
        <v>67765.593000000008</v>
      </c>
    </row>
    <row r="5" spans="1:18" ht="31.5" customHeight="1" outlineLevel="2" x14ac:dyDescent="0.25">
      <c r="A5" s="11">
        <v>4</v>
      </c>
      <c r="B5" s="12" t="s">
        <v>24</v>
      </c>
      <c r="C5" s="12" t="s">
        <v>17</v>
      </c>
      <c r="D5" s="12" t="s">
        <v>18</v>
      </c>
      <c r="E5" s="12">
        <v>1</v>
      </c>
      <c r="F5" s="13">
        <v>1</v>
      </c>
      <c r="G5" s="14">
        <v>365</v>
      </c>
      <c r="H5" s="12">
        <v>78</v>
      </c>
      <c r="I5" s="12">
        <v>109</v>
      </c>
      <c r="J5" s="12">
        <v>9</v>
      </c>
      <c r="K5" s="15" t="s">
        <v>29</v>
      </c>
      <c r="L5" s="12" t="s">
        <v>26</v>
      </c>
      <c r="M5" s="11" t="s">
        <v>21</v>
      </c>
      <c r="N5" s="12" t="s">
        <v>137</v>
      </c>
      <c r="O5" s="12" t="s">
        <v>140</v>
      </c>
      <c r="P5" s="16">
        <v>15000</v>
      </c>
      <c r="Q5" s="16">
        <v>18675.18</v>
      </c>
      <c r="R5" s="16">
        <f t="shared" si="0"/>
        <v>19608.939000000002</v>
      </c>
    </row>
    <row r="6" spans="1:18" ht="31.5" customHeight="1" outlineLevel="2" x14ac:dyDescent="0.25">
      <c r="A6" s="11">
        <v>5</v>
      </c>
      <c r="B6" s="12" t="s">
        <v>24</v>
      </c>
      <c r="C6" s="12" t="s">
        <v>17</v>
      </c>
      <c r="D6" s="12" t="s">
        <v>18</v>
      </c>
      <c r="E6" s="12">
        <v>1</v>
      </c>
      <c r="F6" s="13">
        <v>1</v>
      </c>
      <c r="G6" s="14">
        <v>365</v>
      </c>
      <c r="H6" s="12">
        <v>78</v>
      </c>
      <c r="I6" s="12">
        <v>109</v>
      </c>
      <c r="J6" s="12">
        <v>4</v>
      </c>
      <c r="K6" s="15" t="s">
        <v>29</v>
      </c>
      <c r="L6" s="12" t="s">
        <v>26</v>
      </c>
      <c r="M6" s="11" t="s">
        <v>21</v>
      </c>
      <c r="N6" s="12" t="s">
        <v>142</v>
      </c>
      <c r="O6" s="12" t="s">
        <v>28</v>
      </c>
      <c r="P6" s="16">
        <v>114228</v>
      </c>
      <c r="Q6" s="16">
        <v>57814.22</v>
      </c>
      <c r="R6" s="16">
        <f t="shared" si="0"/>
        <v>60704.931000000004</v>
      </c>
    </row>
    <row r="7" spans="1:18" ht="31.5" customHeight="1" outlineLevel="2" x14ac:dyDescent="0.25">
      <c r="A7" s="11">
        <v>6</v>
      </c>
      <c r="B7" s="15" t="s">
        <v>166</v>
      </c>
      <c r="C7" s="12" t="s">
        <v>17</v>
      </c>
      <c r="D7" s="12" t="s">
        <v>18</v>
      </c>
      <c r="E7" s="12">
        <v>1</v>
      </c>
      <c r="F7" s="13">
        <v>1</v>
      </c>
      <c r="G7" s="14">
        <v>365</v>
      </c>
      <c r="H7" s="12">
        <v>78</v>
      </c>
      <c r="I7" s="12">
        <v>322</v>
      </c>
      <c r="J7" s="12"/>
      <c r="K7" s="15" t="s">
        <v>164</v>
      </c>
      <c r="L7" s="12" t="s">
        <v>26</v>
      </c>
      <c r="M7" s="11" t="s">
        <v>21</v>
      </c>
      <c r="N7" s="12"/>
      <c r="O7" s="12"/>
      <c r="P7" s="16">
        <v>31700</v>
      </c>
      <c r="Q7" s="16">
        <v>16044.32</v>
      </c>
      <c r="R7" s="16">
        <f t="shared" si="0"/>
        <v>16846.536</v>
      </c>
    </row>
    <row r="8" spans="1:18" ht="31.5" customHeight="1" outlineLevel="2" x14ac:dyDescent="0.25">
      <c r="A8" s="11">
        <v>7</v>
      </c>
      <c r="B8" s="12" t="s">
        <v>24</v>
      </c>
      <c r="C8" s="12" t="s">
        <v>17</v>
      </c>
      <c r="D8" s="12" t="s">
        <v>18</v>
      </c>
      <c r="E8" s="12">
        <v>1</v>
      </c>
      <c r="F8" s="13">
        <v>1</v>
      </c>
      <c r="G8" s="14">
        <v>365</v>
      </c>
      <c r="H8" s="12">
        <v>78</v>
      </c>
      <c r="I8" s="12">
        <v>109</v>
      </c>
      <c r="J8" s="12">
        <v>10</v>
      </c>
      <c r="K8" s="15" t="s">
        <v>29</v>
      </c>
      <c r="L8" s="12" t="s">
        <v>141</v>
      </c>
      <c r="M8" s="11"/>
      <c r="N8" s="12"/>
      <c r="O8" s="12"/>
      <c r="P8" s="16"/>
      <c r="Q8" s="16"/>
      <c r="R8" s="16">
        <f t="shared" si="0"/>
        <v>0</v>
      </c>
    </row>
    <row r="9" spans="1:18" ht="31.5" customHeight="1" outlineLevel="2" x14ac:dyDescent="0.25">
      <c r="A9" s="11">
        <v>8</v>
      </c>
      <c r="B9" s="12" t="s">
        <v>30</v>
      </c>
      <c r="C9" s="12" t="s">
        <v>17</v>
      </c>
      <c r="D9" s="12" t="s">
        <v>18</v>
      </c>
      <c r="E9" s="12">
        <v>1</v>
      </c>
      <c r="F9" s="13">
        <v>1</v>
      </c>
      <c r="G9" s="14">
        <v>365</v>
      </c>
      <c r="H9" s="12">
        <v>78</v>
      </c>
      <c r="I9" s="12">
        <v>339</v>
      </c>
      <c r="J9" s="12"/>
      <c r="K9" s="15" t="s">
        <v>31</v>
      </c>
      <c r="L9" s="12" t="s">
        <v>165</v>
      </c>
      <c r="M9" s="11"/>
      <c r="N9" s="12" t="s">
        <v>32</v>
      </c>
      <c r="O9" s="12" t="s">
        <v>33</v>
      </c>
      <c r="P9" s="16">
        <v>0</v>
      </c>
      <c r="Q9" s="16">
        <v>0</v>
      </c>
      <c r="R9" s="16">
        <f>Q9*1.05</f>
        <v>0</v>
      </c>
    </row>
    <row r="10" spans="1:18" ht="31.5" customHeight="1" outlineLevel="1" x14ac:dyDescent="0.25">
      <c r="A10" s="11"/>
      <c r="B10" s="12"/>
      <c r="C10" s="24" t="s">
        <v>152</v>
      </c>
      <c r="D10" s="12"/>
      <c r="E10" s="12"/>
      <c r="F10" s="13"/>
      <c r="G10" s="14"/>
      <c r="H10" s="12"/>
      <c r="I10" s="12"/>
      <c r="J10" s="12"/>
      <c r="K10" s="15"/>
      <c r="L10" s="12"/>
      <c r="M10" s="11"/>
      <c r="N10" s="12"/>
      <c r="O10" s="12">
        <f>SUBTOTAL(9,O2:O9)</f>
        <v>0</v>
      </c>
      <c r="P10" s="16">
        <f>SUBTOTAL(9,P2:P9)</f>
        <v>290539</v>
      </c>
      <c r="Q10" s="16">
        <f>SUBTOTAL(9,Q2:Q9)</f>
        <v>161476.73000000001</v>
      </c>
      <c r="R10" s="16">
        <f>SUBTOTAL(9,R2:R9)</f>
        <v>169550.56650000002</v>
      </c>
    </row>
    <row r="11" spans="1:18" ht="31.5" customHeight="1" outlineLevel="2" x14ac:dyDescent="0.25">
      <c r="A11" s="11">
        <v>1</v>
      </c>
      <c r="B11" s="12" t="s">
        <v>24</v>
      </c>
      <c r="C11" s="12" t="s">
        <v>34</v>
      </c>
      <c r="D11" s="12" t="s">
        <v>150</v>
      </c>
      <c r="E11" s="12"/>
      <c r="F11" s="13">
        <v>1</v>
      </c>
      <c r="G11" s="14">
        <v>365</v>
      </c>
      <c r="H11" s="12">
        <v>405</v>
      </c>
      <c r="I11" s="12">
        <v>502</v>
      </c>
      <c r="J11" s="12">
        <v>405</v>
      </c>
      <c r="K11" s="15" t="s">
        <v>145</v>
      </c>
      <c r="L11" s="12" t="s">
        <v>144</v>
      </c>
      <c r="M11" s="11"/>
      <c r="N11" s="12" t="s">
        <v>133</v>
      </c>
      <c r="O11" s="12"/>
      <c r="P11" s="16">
        <v>204508</v>
      </c>
      <c r="Q11" s="16">
        <v>116180.99</v>
      </c>
      <c r="R11" s="16">
        <f t="shared" ref="R11:R22" si="1">Q11*1.05</f>
        <v>121990.03950000001</v>
      </c>
    </row>
    <row r="12" spans="1:18" ht="31.5" customHeight="1" outlineLevel="2" x14ac:dyDescent="0.25">
      <c r="A12" s="11">
        <v>2</v>
      </c>
      <c r="B12" s="12" t="s">
        <v>24</v>
      </c>
      <c r="C12" s="12" t="s">
        <v>34</v>
      </c>
      <c r="D12" s="12" t="s">
        <v>150</v>
      </c>
      <c r="E12" s="12"/>
      <c r="F12" s="13">
        <v>1</v>
      </c>
      <c r="G12" s="14">
        <v>365</v>
      </c>
      <c r="H12" s="12">
        <v>405</v>
      </c>
      <c r="I12" s="12">
        <v>503</v>
      </c>
      <c r="J12" s="12">
        <v>405</v>
      </c>
      <c r="K12" s="15" t="s">
        <v>146</v>
      </c>
      <c r="L12" s="12" t="s">
        <v>144</v>
      </c>
      <c r="M12" s="11"/>
      <c r="N12" s="12" t="s">
        <v>134</v>
      </c>
      <c r="O12" s="12"/>
      <c r="P12" s="16">
        <v>5270</v>
      </c>
      <c r="Q12" s="16">
        <v>2993.89</v>
      </c>
      <c r="R12" s="16">
        <f t="shared" si="1"/>
        <v>3143.5844999999999</v>
      </c>
    </row>
    <row r="13" spans="1:18" ht="31.5" customHeight="1" outlineLevel="2" x14ac:dyDescent="0.25">
      <c r="A13" s="11">
        <v>3</v>
      </c>
      <c r="B13" s="12" t="s">
        <v>24</v>
      </c>
      <c r="C13" s="12" t="s">
        <v>34</v>
      </c>
      <c r="D13" s="12" t="s">
        <v>150</v>
      </c>
      <c r="E13" s="12"/>
      <c r="F13" s="13">
        <v>1</v>
      </c>
      <c r="G13" s="14">
        <v>365</v>
      </c>
      <c r="H13" s="12">
        <v>1298</v>
      </c>
      <c r="I13" s="12"/>
      <c r="J13" s="12">
        <v>1298</v>
      </c>
      <c r="K13" s="15" t="s">
        <v>146</v>
      </c>
      <c r="L13" s="12" t="s">
        <v>144</v>
      </c>
      <c r="M13" s="11">
        <v>3</v>
      </c>
      <c r="N13" s="12" t="s">
        <v>131</v>
      </c>
      <c r="O13" s="12" t="s">
        <v>132</v>
      </c>
      <c r="P13" s="16">
        <v>1914</v>
      </c>
      <c r="Q13" s="16">
        <v>1087.3399999999999</v>
      </c>
      <c r="R13" s="16">
        <f t="shared" si="1"/>
        <v>1141.7069999999999</v>
      </c>
    </row>
    <row r="14" spans="1:18" ht="31.5" customHeight="1" outlineLevel="2" x14ac:dyDescent="0.25">
      <c r="A14" s="11">
        <v>4</v>
      </c>
      <c r="B14" s="12" t="s">
        <v>24</v>
      </c>
      <c r="C14" s="12" t="s">
        <v>34</v>
      </c>
      <c r="D14" s="12" t="s">
        <v>150</v>
      </c>
      <c r="E14" s="12"/>
      <c r="F14" s="13">
        <v>1</v>
      </c>
      <c r="G14" s="14">
        <v>365</v>
      </c>
      <c r="H14" s="12">
        <v>1299</v>
      </c>
      <c r="I14" s="12"/>
      <c r="J14" s="12">
        <v>1299</v>
      </c>
      <c r="K14" s="15" t="s">
        <v>147</v>
      </c>
      <c r="L14" s="12" t="s">
        <v>149</v>
      </c>
      <c r="M14" s="11"/>
      <c r="N14" s="12"/>
      <c r="O14" s="12"/>
      <c r="P14" s="16">
        <v>102677</v>
      </c>
      <c r="Q14" s="16">
        <v>58330.8</v>
      </c>
      <c r="R14" s="16">
        <f t="shared" si="1"/>
        <v>61247.340000000004</v>
      </c>
    </row>
    <row r="15" spans="1:18" ht="31.5" customHeight="1" outlineLevel="2" x14ac:dyDescent="0.25">
      <c r="A15" s="11">
        <v>5</v>
      </c>
      <c r="B15" s="12" t="s">
        <v>24</v>
      </c>
      <c r="C15" s="12" t="s">
        <v>34</v>
      </c>
      <c r="D15" s="12" t="s">
        <v>150</v>
      </c>
      <c r="E15" s="12"/>
      <c r="F15" s="13">
        <v>1</v>
      </c>
      <c r="G15" s="14">
        <v>365</v>
      </c>
      <c r="H15" s="12">
        <v>1300</v>
      </c>
      <c r="I15" s="12"/>
      <c r="J15" s="12">
        <v>1300</v>
      </c>
      <c r="K15" s="15" t="s">
        <v>148</v>
      </c>
      <c r="L15" s="12" t="s">
        <v>144</v>
      </c>
      <c r="M15" s="11"/>
      <c r="N15" s="12"/>
      <c r="O15" s="12"/>
      <c r="P15" s="16">
        <v>15446</v>
      </c>
      <c r="Q15" s="16">
        <v>8774.8700000000008</v>
      </c>
      <c r="R15" s="16">
        <f t="shared" si="1"/>
        <v>9213.6135000000013</v>
      </c>
    </row>
    <row r="16" spans="1:18" ht="31.5" customHeight="1" outlineLevel="2" x14ac:dyDescent="0.25">
      <c r="A16" s="11">
        <v>6</v>
      </c>
      <c r="B16" s="12" t="s">
        <v>24</v>
      </c>
      <c r="C16" s="12" t="s">
        <v>34</v>
      </c>
      <c r="D16" s="12" t="s">
        <v>150</v>
      </c>
      <c r="E16" s="12"/>
      <c r="F16" s="13">
        <v>1</v>
      </c>
      <c r="G16" s="14">
        <v>365</v>
      </c>
      <c r="H16" s="12">
        <v>19</v>
      </c>
      <c r="I16" s="12">
        <v>405</v>
      </c>
      <c r="J16" s="12">
        <v>504</v>
      </c>
      <c r="K16" s="15" t="s">
        <v>146</v>
      </c>
      <c r="L16" s="12" t="s">
        <v>151</v>
      </c>
      <c r="M16" s="11"/>
      <c r="N16" s="12"/>
      <c r="O16" s="12"/>
      <c r="P16" s="16">
        <v>1263</v>
      </c>
      <c r="Q16" s="16">
        <v>0</v>
      </c>
      <c r="R16" s="16">
        <f t="shared" si="1"/>
        <v>0</v>
      </c>
    </row>
    <row r="17" spans="1:18" ht="31.5" customHeight="1" outlineLevel="2" x14ac:dyDescent="0.25">
      <c r="A17" s="11">
        <v>7</v>
      </c>
      <c r="B17" s="12" t="s">
        <v>24</v>
      </c>
      <c r="C17" s="12" t="s">
        <v>34</v>
      </c>
      <c r="D17" s="12" t="s">
        <v>150</v>
      </c>
      <c r="E17" s="12"/>
      <c r="F17" s="13">
        <v>1</v>
      </c>
      <c r="G17" s="14">
        <v>365</v>
      </c>
      <c r="H17" s="12">
        <v>19</v>
      </c>
      <c r="I17" s="12">
        <v>405</v>
      </c>
      <c r="J17" s="12">
        <v>505</v>
      </c>
      <c r="K17" s="15" t="s">
        <v>146</v>
      </c>
      <c r="L17" s="12" t="s">
        <v>151</v>
      </c>
      <c r="M17" s="11"/>
      <c r="N17" s="12"/>
      <c r="O17" s="12"/>
      <c r="P17" s="16">
        <v>266</v>
      </c>
      <c r="Q17" s="16">
        <v>0</v>
      </c>
      <c r="R17" s="16">
        <f t="shared" si="1"/>
        <v>0</v>
      </c>
    </row>
    <row r="18" spans="1:18" ht="31.5" customHeight="1" outlineLevel="2" x14ac:dyDescent="0.25">
      <c r="A18" s="11">
        <v>8</v>
      </c>
      <c r="B18" s="12" t="s">
        <v>24</v>
      </c>
      <c r="C18" s="12" t="s">
        <v>34</v>
      </c>
      <c r="D18" s="12" t="s">
        <v>150</v>
      </c>
      <c r="E18" s="12"/>
      <c r="F18" s="13">
        <v>1</v>
      </c>
      <c r="G18" s="14">
        <v>365</v>
      </c>
      <c r="H18" s="12">
        <v>19</v>
      </c>
      <c r="I18" s="12">
        <v>1306</v>
      </c>
      <c r="J18" s="12">
        <v>501</v>
      </c>
      <c r="K18" s="15" t="s">
        <v>146</v>
      </c>
      <c r="L18" s="12" t="s">
        <v>151</v>
      </c>
      <c r="M18" s="11"/>
      <c r="N18" s="12"/>
      <c r="O18" s="12"/>
      <c r="P18" s="16">
        <v>1228</v>
      </c>
      <c r="Q18" s="16">
        <v>0</v>
      </c>
      <c r="R18" s="16">
        <f t="shared" si="1"/>
        <v>0</v>
      </c>
    </row>
    <row r="19" spans="1:18" ht="31.5" customHeight="1" outlineLevel="2" x14ac:dyDescent="0.25">
      <c r="A19" s="11">
        <v>9</v>
      </c>
      <c r="B19" s="12" t="s">
        <v>24</v>
      </c>
      <c r="C19" s="12" t="s">
        <v>34</v>
      </c>
      <c r="D19" s="12" t="s">
        <v>150</v>
      </c>
      <c r="E19" s="12"/>
      <c r="F19" s="13">
        <v>1</v>
      </c>
      <c r="G19" s="14">
        <v>365</v>
      </c>
      <c r="H19" s="12">
        <v>19</v>
      </c>
      <c r="I19" s="12">
        <v>1307</v>
      </c>
      <c r="J19" s="12">
        <v>501</v>
      </c>
      <c r="K19" s="15" t="s">
        <v>146</v>
      </c>
      <c r="L19" s="12" t="s">
        <v>151</v>
      </c>
      <c r="M19" s="11"/>
      <c r="N19" s="12"/>
      <c r="O19" s="12"/>
      <c r="P19" s="16">
        <v>77</v>
      </c>
      <c r="Q19" s="16">
        <v>0</v>
      </c>
      <c r="R19" s="16">
        <f t="shared" si="1"/>
        <v>0</v>
      </c>
    </row>
    <row r="20" spans="1:18" ht="31.5" customHeight="1" outlineLevel="2" x14ac:dyDescent="0.25">
      <c r="A20" s="11">
        <v>10</v>
      </c>
      <c r="B20" s="12" t="s">
        <v>24</v>
      </c>
      <c r="C20" s="12" t="s">
        <v>34</v>
      </c>
      <c r="D20" s="12" t="s">
        <v>150</v>
      </c>
      <c r="E20" s="12"/>
      <c r="F20" s="13">
        <v>1</v>
      </c>
      <c r="G20" s="14">
        <v>365</v>
      </c>
      <c r="H20" s="12">
        <v>19</v>
      </c>
      <c r="I20" s="12">
        <v>1308</v>
      </c>
      <c r="J20" s="12">
        <v>501</v>
      </c>
      <c r="K20" s="15" t="s">
        <v>146</v>
      </c>
      <c r="L20" s="12" t="s">
        <v>151</v>
      </c>
      <c r="M20" s="11"/>
      <c r="N20" s="12"/>
      <c r="O20" s="12"/>
      <c r="P20" s="16">
        <v>801</v>
      </c>
      <c r="Q20" s="16">
        <v>0</v>
      </c>
      <c r="R20" s="16">
        <f t="shared" si="1"/>
        <v>0</v>
      </c>
    </row>
    <row r="21" spans="1:18" ht="31.5" customHeight="1" outlineLevel="2" x14ac:dyDescent="0.25">
      <c r="A21" s="11">
        <v>11</v>
      </c>
      <c r="B21" s="12" t="s">
        <v>24</v>
      </c>
      <c r="C21" s="12" t="s">
        <v>34</v>
      </c>
      <c r="D21" s="12" t="s">
        <v>150</v>
      </c>
      <c r="E21" s="12"/>
      <c r="F21" s="13">
        <v>1</v>
      </c>
      <c r="G21" s="14">
        <v>365</v>
      </c>
      <c r="H21" s="12">
        <v>19</v>
      </c>
      <c r="I21" s="12">
        <v>1309</v>
      </c>
      <c r="J21" s="12">
        <v>501</v>
      </c>
      <c r="K21" s="15" t="s">
        <v>146</v>
      </c>
      <c r="L21" s="12" t="s">
        <v>151</v>
      </c>
      <c r="M21" s="11"/>
      <c r="N21" s="12"/>
      <c r="O21" s="12"/>
      <c r="P21" s="16">
        <v>1866</v>
      </c>
      <c r="Q21" s="16">
        <v>0</v>
      </c>
      <c r="R21" s="16">
        <f t="shared" si="1"/>
        <v>0</v>
      </c>
    </row>
    <row r="22" spans="1:18" ht="31.5" customHeight="1" outlineLevel="2" x14ac:dyDescent="0.25">
      <c r="A22" s="11">
        <v>12</v>
      </c>
      <c r="B22" s="12" t="s">
        <v>24</v>
      </c>
      <c r="C22" s="12" t="s">
        <v>34</v>
      </c>
      <c r="D22" s="12" t="s">
        <v>150</v>
      </c>
      <c r="E22" s="12"/>
      <c r="F22" s="13">
        <v>1</v>
      </c>
      <c r="G22" s="14">
        <v>365</v>
      </c>
      <c r="H22" s="12">
        <v>19</v>
      </c>
      <c r="I22" s="12">
        <v>1310</v>
      </c>
      <c r="J22" s="12">
        <v>501</v>
      </c>
      <c r="K22" s="15" t="s">
        <v>146</v>
      </c>
      <c r="L22" s="12" t="s">
        <v>151</v>
      </c>
      <c r="M22" s="11"/>
      <c r="N22" s="12"/>
      <c r="O22" s="12"/>
      <c r="P22" s="16">
        <v>2317</v>
      </c>
      <c r="Q22" s="16">
        <v>0</v>
      </c>
      <c r="R22" s="16">
        <f t="shared" si="1"/>
        <v>0</v>
      </c>
    </row>
    <row r="23" spans="1:18" ht="31.5" customHeight="1" outlineLevel="1" x14ac:dyDescent="0.25">
      <c r="A23" s="11"/>
      <c r="B23" s="12"/>
      <c r="C23" s="24" t="s">
        <v>153</v>
      </c>
      <c r="D23" s="12"/>
      <c r="E23" s="12"/>
      <c r="F23" s="13"/>
      <c r="G23" s="14"/>
      <c r="H23" s="12"/>
      <c r="I23" s="12"/>
      <c r="J23" s="12"/>
      <c r="K23" s="15"/>
      <c r="L23" s="12"/>
      <c r="M23" s="11"/>
      <c r="N23" s="12"/>
      <c r="O23" s="12">
        <f>SUBTOTAL(9,O11:O22)</f>
        <v>0</v>
      </c>
      <c r="P23" s="16">
        <f>SUBTOTAL(9,P11:P22)</f>
        <v>337633</v>
      </c>
      <c r="Q23" s="16">
        <f>SUBTOTAL(9,Q11:Q22)</f>
        <v>187367.89</v>
      </c>
      <c r="R23" s="16">
        <f>SUBTOTAL(9,R11:R22)</f>
        <v>196736.28450000001</v>
      </c>
    </row>
    <row r="24" spans="1:18" ht="31.5" customHeight="1" outlineLevel="2" x14ac:dyDescent="0.25">
      <c r="A24" s="11">
        <v>1</v>
      </c>
      <c r="B24" s="12" t="s">
        <v>30</v>
      </c>
      <c r="C24" s="12" t="s">
        <v>35</v>
      </c>
      <c r="D24" s="12" t="s">
        <v>36</v>
      </c>
      <c r="E24" s="12">
        <v>1</v>
      </c>
      <c r="F24" s="13">
        <v>1</v>
      </c>
      <c r="G24" s="14">
        <v>365</v>
      </c>
      <c r="H24" s="17" t="s">
        <v>37</v>
      </c>
      <c r="I24" s="12">
        <v>7636</v>
      </c>
      <c r="J24" s="12"/>
      <c r="K24" s="15" t="s">
        <v>38</v>
      </c>
      <c r="L24" s="12" t="s">
        <v>39</v>
      </c>
      <c r="M24" s="11"/>
      <c r="N24" s="12"/>
      <c r="O24" s="12" t="s">
        <v>40</v>
      </c>
      <c r="P24" s="16">
        <v>0</v>
      </c>
      <c r="Q24" s="16">
        <v>318</v>
      </c>
      <c r="R24" s="16">
        <f t="shared" ref="R24" si="2">Q24*1.05</f>
        <v>333.90000000000003</v>
      </c>
    </row>
    <row r="25" spans="1:18" ht="31.5" customHeight="1" outlineLevel="1" x14ac:dyDescent="0.25">
      <c r="A25" s="11"/>
      <c r="B25" s="12"/>
      <c r="C25" s="24" t="s">
        <v>154</v>
      </c>
      <c r="D25" s="12"/>
      <c r="E25" s="12"/>
      <c r="F25" s="13"/>
      <c r="G25" s="14"/>
      <c r="H25" s="17"/>
      <c r="I25" s="12"/>
      <c r="J25" s="12"/>
      <c r="K25" s="15"/>
      <c r="L25" s="12"/>
      <c r="M25" s="11"/>
      <c r="N25" s="12"/>
      <c r="O25" s="12">
        <f>SUBTOTAL(9,O24:O24)</f>
        <v>0</v>
      </c>
      <c r="P25" s="16">
        <f>SUBTOTAL(9,P24:P24)</f>
        <v>0</v>
      </c>
      <c r="Q25" s="16">
        <f>SUBTOTAL(9,Q24:Q24)</f>
        <v>318</v>
      </c>
      <c r="R25" s="16">
        <f>SUBTOTAL(9,R24:R24)</f>
        <v>333.90000000000003</v>
      </c>
    </row>
    <row r="26" spans="1:18" ht="31.5" customHeight="1" outlineLevel="2" x14ac:dyDescent="0.25">
      <c r="A26" s="11">
        <v>1</v>
      </c>
      <c r="B26" s="12" t="s">
        <v>24</v>
      </c>
      <c r="C26" s="12" t="s">
        <v>41</v>
      </c>
      <c r="D26" s="12" t="s">
        <v>42</v>
      </c>
      <c r="E26" s="12">
        <v>1</v>
      </c>
      <c r="F26" s="13">
        <v>1</v>
      </c>
      <c r="G26" s="14">
        <v>365</v>
      </c>
      <c r="H26" s="12">
        <v>9</v>
      </c>
      <c r="I26" s="12">
        <v>43</v>
      </c>
      <c r="J26" s="12">
        <v>2</v>
      </c>
      <c r="K26" s="15" t="s">
        <v>43</v>
      </c>
      <c r="L26" s="12" t="s">
        <v>44</v>
      </c>
      <c r="M26" s="11" t="s">
        <v>21</v>
      </c>
      <c r="N26" s="12" t="s">
        <v>45</v>
      </c>
      <c r="O26" s="12" t="s">
        <v>46</v>
      </c>
      <c r="P26" s="16">
        <v>255</v>
      </c>
      <c r="Q26" s="16">
        <v>250.22</v>
      </c>
      <c r="R26" s="16">
        <v>262.73099999999999</v>
      </c>
    </row>
    <row r="27" spans="1:18" ht="31.5" customHeight="1" outlineLevel="2" x14ac:dyDescent="0.25">
      <c r="A27" s="11">
        <v>2</v>
      </c>
      <c r="B27" s="12" t="s">
        <v>47</v>
      </c>
      <c r="C27" s="12" t="s">
        <v>41</v>
      </c>
      <c r="D27" s="12" t="s">
        <v>42</v>
      </c>
      <c r="E27" s="12">
        <v>1</v>
      </c>
      <c r="F27" s="13">
        <v>1</v>
      </c>
      <c r="G27" s="14">
        <v>365</v>
      </c>
      <c r="H27" s="12">
        <v>9</v>
      </c>
      <c r="I27" s="12">
        <v>43</v>
      </c>
      <c r="J27" s="12">
        <v>3</v>
      </c>
      <c r="K27" s="15" t="s">
        <v>48</v>
      </c>
      <c r="L27" s="12" t="s">
        <v>44</v>
      </c>
      <c r="M27" s="11" t="s">
        <v>21</v>
      </c>
      <c r="N27" s="12" t="s">
        <v>49</v>
      </c>
      <c r="O27" s="12" t="s">
        <v>50</v>
      </c>
      <c r="P27" s="16">
        <v>34</v>
      </c>
      <c r="Q27" s="16">
        <v>33.36</v>
      </c>
      <c r="R27" s="16">
        <v>35.027999999999999</v>
      </c>
    </row>
    <row r="28" spans="1:18" ht="31.5" customHeight="1" outlineLevel="2" x14ac:dyDescent="0.25">
      <c r="A28" s="11">
        <v>3</v>
      </c>
      <c r="B28" s="12" t="s">
        <v>47</v>
      </c>
      <c r="C28" s="12" t="s">
        <v>41</v>
      </c>
      <c r="D28" s="12" t="s">
        <v>42</v>
      </c>
      <c r="E28" s="12">
        <v>1</v>
      </c>
      <c r="F28" s="13">
        <v>1</v>
      </c>
      <c r="G28" s="14">
        <v>365</v>
      </c>
      <c r="H28" s="12">
        <v>9</v>
      </c>
      <c r="I28" s="12">
        <v>43</v>
      </c>
      <c r="J28" s="12">
        <v>4</v>
      </c>
      <c r="K28" s="15" t="s">
        <v>48</v>
      </c>
      <c r="L28" s="12" t="s">
        <v>44</v>
      </c>
      <c r="M28" s="11" t="s">
        <v>21</v>
      </c>
      <c r="N28" s="12" t="s">
        <v>49</v>
      </c>
      <c r="O28" s="12" t="s">
        <v>50</v>
      </c>
      <c r="P28" s="16">
        <v>34</v>
      </c>
      <c r="Q28" s="16">
        <v>33.36</v>
      </c>
      <c r="R28" s="16">
        <v>35.027999999999999</v>
      </c>
    </row>
    <row r="29" spans="1:18" ht="31.5" customHeight="1" outlineLevel="2" x14ac:dyDescent="0.25">
      <c r="A29" s="11">
        <v>4</v>
      </c>
      <c r="B29" s="12" t="s">
        <v>47</v>
      </c>
      <c r="C29" s="12" t="s">
        <v>41</v>
      </c>
      <c r="D29" s="12" t="s">
        <v>42</v>
      </c>
      <c r="E29" s="12">
        <v>1</v>
      </c>
      <c r="F29" s="13">
        <v>1</v>
      </c>
      <c r="G29" s="14">
        <v>365</v>
      </c>
      <c r="H29" s="12">
        <v>9</v>
      </c>
      <c r="I29" s="12">
        <v>43</v>
      </c>
      <c r="J29" s="12">
        <v>5</v>
      </c>
      <c r="K29" s="15" t="s">
        <v>48</v>
      </c>
      <c r="L29" s="12" t="s">
        <v>44</v>
      </c>
      <c r="M29" s="11" t="s">
        <v>21</v>
      </c>
      <c r="N29" s="12" t="s">
        <v>51</v>
      </c>
      <c r="O29" s="12" t="s">
        <v>52</v>
      </c>
      <c r="P29" s="16">
        <v>32</v>
      </c>
      <c r="Q29" s="16">
        <v>31.4</v>
      </c>
      <c r="R29" s="16">
        <v>32.97</v>
      </c>
    </row>
    <row r="30" spans="1:18" ht="31.5" customHeight="1" outlineLevel="1" x14ac:dyDescent="0.25">
      <c r="A30" s="11"/>
      <c r="B30" s="12"/>
      <c r="C30" s="24" t="s">
        <v>155</v>
      </c>
      <c r="D30" s="12"/>
      <c r="E30" s="12"/>
      <c r="F30" s="13"/>
      <c r="G30" s="14"/>
      <c r="H30" s="12"/>
      <c r="I30" s="12"/>
      <c r="J30" s="12"/>
      <c r="K30" s="15"/>
      <c r="L30" s="12"/>
      <c r="M30" s="11"/>
      <c r="N30" s="12"/>
      <c r="O30" s="12">
        <f>SUBTOTAL(9,O26:O29)</f>
        <v>0</v>
      </c>
      <c r="P30" s="16">
        <f>SUBTOTAL(9,P26:P29)</f>
        <v>355</v>
      </c>
      <c r="Q30" s="16">
        <f>SUBTOTAL(9,Q26:Q29)</f>
        <v>348.34</v>
      </c>
      <c r="R30" s="16">
        <f>SUBTOTAL(9,R26:R29)</f>
        <v>365.75700000000006</v>
      </c>
    </row>
    <row r="31" spans="1:18" ht="31.5" customHeight="1" outlineLevel="2" x14ac:dyDescent="0.25">
      <c r="A31" s="11">
        <v>1</v>
      </c>
      <c r="B31" s="12" t="s">
        <v>47</v>
      </c>
      <c r="C31" s="12" t="s">
        <v>53</v>
      </c>
      <c r="D31" s="12" t="s">
        <v>54</v>
      </c>
      <c r="E31" s="12">
        <v>1</v>
      </c>
      <c r="F31" s="13">
        <v>1</v>
      </c>
      <c r="G31" s="14">
        <v>365</v>
      </c>
      <c r="H31" s="12">
        <v>7</v>
      </c>
      <c r="I31" s="12">
        <v>920</v>
      </c>
      <c r="J31" s="12"/>
      <c r="K31" s="15" t="s">
        <v>55</v>
      </c>
      <c r="L31" s="12" t="s">
        <v>56</v>
      </c>
      <c r="M31" s="11" t="s">
        <v>21</v>
      </c>
      <c r="N31" s="12" t="s">
        <v>57</v>
      </c>
      <c r="O31" s="12" t="s">
        <v>58</v>
      </c>
      <c r="P31" s="16">
        <v>20902</v>
      </c>
      <c r="Q31" s="16">
        <v>29146.38</v>
      </c>
      <c r="R31" s="16">
        <f t="shared" ref="R31" si="3">Q31*1.05</f>
        <v>30603.699000000004</v>
      </c>
    </row>
    <row r="32" spans="1:18" ht="31.5" customHeight="1" outlineLevel="1" x14ac:dyDescent="0.25">
      <c r="A32" s="11"/>
      <c r="B32" s="12"/>
      <c r="C32" s="24" t="s">
        <v>156</v>
      </c>
      <c r="D32" s="12"/>
      <c r="E32" s="12"/>
      <c r="F32" s="13"/>
      <c r="G32" s="14"/>
      <c r="H32" s="12"/>
      <c r="I32" s="12"/>
      <c r="J32" s="12"/>
      <c r="K32" s="15"/>
      <c r="L32" s="12"/>
      <c r="M32" s="11"/>
      <c r="N32" s="12"/>
      <c r="O32" s="12">
        <f>SUBTOTAL(9,O31:O31)</f>
        <v>0</v>
      </c>
      <c r="P32" s="16">
        <f>SUBTOTAL(9,P31:P31)</f>
        <v>20902</v>
      </c>
      <c r="Q32" s="16">
        <f>SUBTOTAL(9,Q31:Q31)</f>
        <v>29146.38</v>
      </c>
      <c r="R32" s="16">
        <f>SUBTOTAL(9,R31:R31)</f>
        <v>30603.699000000004</v>
      </c>
    </row>
    <row r="33" spans="1:18" ht="31.5" customHeight="1" outlineLevel="2" x14ac:dyDescent="0.25">
      <c r="A33" s="11">
        <v>1</v>
      </c>
      <c r="B33" s="12" t="s">
        <v>59</v>
      </c>
      <c r="C33" s="12" t="s">
        <v>60</v>
      </c>
      <c r="D33" s="12" t="s">
        <v>61</v>
      </c>
      <c r="E33" s="12">
        <v>1</v>
      </c>
      <c r="F33" s="13">
        <v>1</v>
      </c>
      <c r="G33" s="14">
        <v>365</v>
      </c>
      <c r="H33" s="12">
        <v>47</v>
      </c>
      <c r="I33" s="12">
        <v>32</v>
      </c>
      <c r="J33" s="12"/>
      <c r="K33" s="15" t="s">
        <v>62</v>
      </c>
      <c r="L33" s="12" t="s">
        <v>56</v>
      </c>
      <c r="M33" s="11" t="s">
        <v>21</v>
      </c>
      <c r="N33" s="12" t="s">
        <v>63</v>
      </c>
      <c r="O33" s="12" t="s">
        <v>64</v>
      </c>
      <c r="P33" s="16">
        <v>3173</v>
      </c>
      <c r="Q33" s="16">
        <v>2621.95</v>
      </c>
      <c r="R33" s="16">
        <v>2753.0475000000001</v>
      </c>
    </row>
    <row r="34" spans="1:18" ht="31.5" customHeight="1" outlineLevel="1" x14ac:dyDescent="0.25">
      <c r="A34" s="11"/>
      <c r="B34" s="12"/>
      <c r="C34" s="24" t="s">
        <v>157</v>
      </c>
      <c r="D34" s="12"/>
      <c r="E34" s="12"/>
      <c r="F34" s="13"/>
      <c r="G34" s="14"/>
      <c r="H34" s="12"/>
      <c r="I34" s="12"/>
      <c r="J34" s="12"/>
      <c r="K34" s="15"/>
      <c r="L34" s="12"/>
      <c r="M34" s="11"/>
      <c r="N34" s="12"/>
      <c r="O34" s="12">
        <f>SUBTOTAL(9,O33:O33)</f>
        <v>0</v>
      </c>
      <c r="P34" s="16">
        <f>SUBTOTAL(9,P33:P33)</f>
        <v>3173</v>
      </c>
      <c r="Q34" s="16">
        <f>SUBTOTAL(9,Q33:Q33)</f>
        <v>2621.95</v>
      </c>
      <c r="R34" s="16">
        <f>SUBTOTAL(9,R33:R33)</f>
        <v>2753.0475000000001</v>
      </c>
    </row>
    <row r="35" spans="1:18" ht="31.5" customHeight="1" outlineLevel="2" x14ac:dyDescent="0.25">
      <c r="A35" s="11">
        <v>1</v>
      </c>
      <c r="B35" s="12" t="s">
        <v>65</v>
      </c>
      <c r="C35" s="12" t="s">
        <v>66</v>
      </c>
      <c r="D35" s="12" t="s">
        <v>67</v>
      </c>
      <c r="E35" s="12">
        <v>1</v>
      </c>
      <c r="F35" s="18">
        <v>1</v>
      </c>
      <c r="G35" s="12">
        <v>365</v>
      </c>
      <c r="H35" s="12">
        <v>171</v>
      </c>
      <c r="I35" s="12">
        <v>258</v>
      </c>
      <c r="J35" s="12"/>
      <c r="K35" s="12" t="s">
        <v>68</v>
      </c>
      <c r="L35" s="12" t="s">
        <v>26</v>
      </c>
      <c r="M35" s="11">
        <v>3</v>
      </c>
      <c r="N35" s="12" t="s">
        <v>69</v>
      </c>
      <c r="O35" s="12" t="s">
        <v>70</v>
      </c>
      <c r="P35" s="16">
        <v>1707</v>
      </c>
      <c r="Q35" s="16">
        <v>1057.9100000000001</v>
      </c>
      <c r="R35" s="19">
        <v>1110.8055000000002</v>
      </c>
    </row>
    <row r="36" spans="1:18" ht="31.5" customHeight="1" outlineLevel="1" x14ac:dyDescent="0.25">
      <c r="A36" s="11"/>
      <c r="B36" s="12"/>
      <c r="C36" s="24" t="s">
        <v>158</v>
      </c>
      <c r="D36" s="12"/>
      <c r="E36" s="12"/>
      <c r="F36" s="18"/>
      <c r="G36" s="12"/>
      <c r="H36" s="12"/>
      <c r="I36" s="12"/>
      <c r="J36" s="12"/>
      <c r="K36" s="12"/>
      <c r="L36" s="12"/>
      <c r="M36" s="11"/>
      <c r="N36" s="12"/>
      <c r="O36" s="12">
        <f>SUBTOTAL(9,O35:O35)</f>
        <v>0</v>
      </c>
      <c r="P36" s="16">
        <f>SUBTOTAL(9,P35:P35)</f>
        <v>1707</v>
      </c>
      <c r="Q36" s="16">
        <f>SUBTOTAL(9,Q35:Q35)</f>
        <v>1057.9100000000001</v>
      </c>
      <c r="R36" s="19">
        <f>SUBTOTAL(9,R35:R35)</f>
        <v>1110.8055000000002</v>
      </c>
    </row>
    <row r="37" spans="1:18" ht="31.5" customHeight="1" outlineLevel="2" x14ac:dyDescent="0.25">
      <c r="A37" s="11">
        <v>1</v>
      </c>
      <c r="B37" s="12" t="s">
        <v>47</v>
      </c>
      <c r="C37" s="12" t="s">
        <v>71</v>
      </c>
      <c r="D37" s="12" t="s">
        <v>72</v>
      </c>
      <c r="E37" s="12">
        <v>1</v>
      </c>
      <c r="F37" s="13">
        <v>1</v>
      </c>
      <c r="G37" s="14">
        <v>365</v>
      </c>
      <c r="H37" s="12">
        <v>7</v>
      </c>
      <c r="I37" s="12">
        <v>448</v>
      </c>
      <c r="J37" s="12">
        <v>1</v>
      </c>
      <c r="K37" s="15" t="s">
        <v>73</v>
      </c>
      <c r="L37" s="12" t="s">
        <v>26</v>
      </c>
      <c r="M37" s="11">
        <v>4</v>
      </c>
      <c r="N37" s="12" t="s">
        <v>74</v>
      </c>
      <c r="O37" s="12" t="s">
        <v>75</v>
      </c>
      <c r="P37" s="16">
        <v>99400</v>
      </c>
      <c r="Q37" s="16">
        <v>138606.34</v>
      </c>
      <c r="R37" s="16">
        <f t="shared" ref="R37:R53" si="4">Q37*1.05</f>
        <v>145536.65700000001</v>
      </c>
    </row>
    <row r="38" spans="1:18" ht="31.5" customHeight="1" outlineLevel="1" x14ac:dyDescent="0.25">
      <c r="A38" s="11"/>
      <c r="B38" s="12"/>
      <c r="C38" s="24" t="s">
        <v>159</v>
      </c>
      <c r="D38" s="12"/>
      <c r="E38" s="12"/>
      <c r="F38" s="13"/>
      <c r="G38" s="14"/>
      <c r="H38" s="12"/>
      <c r="I38" s="12"/>
      <c r="J38" s="12"/>
      <c r="K38" s="15"/>
      <c r="L38" s="20"/>
      <c r="M38" s="11"/>
      <c r="N38" s="12"/>
      <c r="O38" s="12">
        <f>SUBTOTAL(9,O37:O37)</f>
        <v>0</v>
      </c>
      <c r="P38" s="16">
        <f>SUBTOTAL(9,P37:P37)</f>
        <v>99400</v>
      </c>
      <c r="Q38" s="16">
        <f>SUBTOTAL(9,Q37:Q37)</f>
        <v>138606.34</v>
      </c>
      <c r="R38" s="16">
        <f>SUBTOTAL(9,R37:R37)</f>
        <v>145536.65700000001</v>
      </c>
    </row>
    <row r="39" spans="1:18" ht="31.5" customHeight="1" outlineLevel="2" x14ac:dyDescent="0.25">
      <c r="A39" s="11">
        <v>1</v>
      </c>
      <c r="B39" s="12" t="s">
        <v>47</v>
      </c>
      <c r="C39" s="12" t="s">
        <v>76</v>
      </c>
      <c r="D39" s="12" t="s">
        <v>77</v>
      </c>
      <c r="E39" s="12">
        <v>1</v>
      </c>
      <c r="F39" s="13">
        <v>1</v>
      </c>
      <c r="G39" s="14">
        <v>365</v>
      </c>
      <c r="H39" s="12">
        <v>26</v>
      </c>
      <c r="I39" s="12">
        <v>15</v>
      </c>
      <c r="J39" s="12">
        <v>502</v>
      </c>
      <c r="K39" s="15" t="s">
        <v>78</v>
      </c>
      <c r="L39" s="20" t="s">
        <v>79</v>
      </c>
      <c r="M39" s="11">
        <v>3</v>
      </c>
      <c r="N39" s="12" t="s">
        <v>80</v>
      </c>
      <c r="O39" s="12" t="s">
        <v>126</v>
      </c>
      <c r="P39" s="16">
        <v>741297</v>
      </c>
      <c r="Q39" s="16">
        <v>880549.64</v>
      </c>
      <c r="R39" s="16">
        <f t="shared" si="4"/>
        <v>924577.12200000009</v>
      </c>
    </row>
    <row r="40" spans="1:18" ht="31.5" customHeight="1" outlineLevel="2" x14ac:dyDescent="0.25">
      <c r="A40" s="11">
        <v>2</v>
      </c>
      <c r="B40" s="12" t="s">
        <v>47</v>
      </c>
      <c r="C40" s="12" t="s">
        <v>76</v>
      </c>
      <c r="D40" s="12" t="s">
        <v>77</v>
      </c>
      <c r="E40" s="12">
        <v>1</v>
      </c>
      <c r="F40" s="21">
        <v>1</v>
      </c>
      <c r="G40" s="22">
        <v>365</v>
      </c>
      <c r="H40" s="12">
        <v>26</v>
      </c>
      <c r="I40" s="12">
        <v>2979</v>
      </c>
      <c r="J40" s="12"/>
      <c r="K40" s="15" t="s">
        <v>78</v>
      </c>
      <c r="L40" s="12" t="s">
        <v>79</v>
      </c>
      <c r="M40" s="11">
        <v>3</v>
      </c>
      <c r="N40" s="23" t="s">
        <v>124</v>
      </c>
      <c r="O40" s="23">
        <v>1057.19</v>
      </c>
      <c r="P40" s="23">
        <v>890</v>
      </c>
      <c r="Q40" s="23">
        <f>O40</f>
        <v>1057.19</v>
      </c>
      <c r="R40" s="16">
        <f t="shared" si="4"/>
        <v>1110.0495000000001</v>
      </c>
    </row>
    <row r="41" spans="1:18" ht="31.5" customHeight="1" outlineLevel="2" x14ac:dyDescent="0.25">
      <c r="A41" s="11">
        <v>3</v>
      </c>
      <c r="B41" s="12" t="s">
        <v>47</v>
      </c>
      <c r="C41" s="12" t="s">
        <v>76</v>
      </c>
      <c r="D41" s="12" t="s">
        <v>77</v>
      </c>
      <c r="E41" s="12">
        <v>1</v>
      </c>
      <c r="F41" s="21">
        <v>1</v>
      </c>
      <c r="G41" s="22">
        <v>365</v>
      </c>
      <c r="H41" s="12">
        <v>26</v>
      </c>
      <c r="I41" s="12">
        <v>2980</v>
      </c>
      <c r="J41" s="12"/>
      <c r="K41" s="15" t="s">
        <v>123</v>
      </c>
      <c r="L41" s="12" t="s">
        <v>79</v>
      </c>
      <c r="M41" s="11">
        <v>3</v>
      </c>
      <c r="N41" s="23" t="s">
        <v>125</v>
      </c>
      <c r="O41" s="23">
        <v>62541</v>
      </c>
      <c r="P41" s="23">
        <v>52651</v>
      </c>
      <c r="Q41" s="23">
        <v>62541.49</v>
      </c>
      <c r="R41" s="16">
        <f t="shared" si="4"/>
        <v>65668.564500000008</v>
      </c>
    </row>
    <row r="42" spans="1:18" ht="31.5" customHeight="1" outlineLevel="2" x14ac:dyDescent="0.25">
      <c r="A42" s="11">
        <v>1</v>
      </c>
      <c r="B42" s="12" t="s">
        <v>24</v>
      </c>
      <c r="C42" s="12" t="s">
        <v>76</v>
      </c>
      <c r="D42" s="12" t="s">
        <v>81</v>
      </c>
      <c r="E42" s="12">
        <v>1</v>
      </c>
      <c r="F42" s="13">
        <v>1</v>
      </c>
      <c r="G42" s="14">
        <v>365</v>
      </c>
      <c r="H42" s="12">
        <v>528</v>
      </c>
      <c r="I42" s="12">
        <v>218</v>
      </c>
      <c r="J42" s="12">
        <v>17</v>
      </c>
      <c r="K42" s="15" t="s">
        <v>82</v>
      </c>
      <c r="L42" s="12" t="s">
        <v>83</v>
      </c>
      <c r="M42" s="11">
        <v>5</v>
      </c>
      <c r="N42" s="12" t="s">
        <v>84</v>
      </c>
      <c r="O42" s="12" t="s">
        <v>85</v>
      </c>
      <c r="P42" s="16">
        <v>280</v>
      </c>
      <c r="Q42" s="16">
        <v>1677.45</v>
      </c>
      <c r="R42" s="16">
        <f t="shared" si="4"/>
        <v>1761.3225000000002</v>
      </c>
    </row>
    <row r="43" spans="1:18" ht="31.5" customHeight="1" outlineLevel="2" x14ac:dyDescent="0.25">
      <c r="A43" s="11">
        <v>2</v>
      </c>
      <c r="B43" s="12" t="s">
        <v>24</v>
      </c>
      <c r="C43" s="12" t="s">
        <v>76</v>
      </c>
      <c r="D43" s="12" t="s">
        <v>81</v>
      </c>
      <c r="E43" s="12">
        <v>1</v>
      </c>
      <c r="F43" s="13">
        <v>1</v>
      </c>
      <c r="G43" s="14">
        <v>365</v>
      </c>
      <c r="H43" s="12">
        <v>528</v>
      </c>
      <c r="I43" s="12">
        <v>218</v>
      </c>
      <c r="J43" s="12">
        <v>22</v>
      </c>
      <c r="K43" s="15" t="s">
        <v>86</v>
      </c>
      <c r="L43" s="12" t="s">
        <v>87</v>
      </c>
      <c r="M43" s="11"/>
      <c r="N43" s="12"/>
      <c r="O43" s="12" t="s">
        <v>88</v>
      </c>
      <c r="P43" s="16">
        <v>0</v>
      </c>
      <c r="Q43" s="16">
        <v>258.23</v>
      </c>
      <c r="R43" s="16">
        <f t="shared" si="4"/>
        <v>271.14150000000001</v>
      </c>
    </row>
    <row r="44" spans="1:18" ht="31.5" customHeight="1" outlineLevel="2" x14ac:dyDescent="0.25">
      <c r="A44" s="11">
        <v>3</v>
      </c>
      <c r="B44" s="12" t="s">
        <v>24</v>
      </c>
      <c r="C44" s="12" t="s">
        <v>76</v>
      </c>
      <c r="D44" s="12" t="s">
        <v>81</v>
      </c>
      <c r="E44" s="12">
        <v>1</v>
      </c>
      <c r="F44" s="13">
        <v>1</v>
      </c>
      <c r="G44" s="14">
        <v>365</v>
      </c>
      <c r="H44" s="12">
        <v>528</v>
      </c>
      <c r="I44" s="12">
        <v>218</v>
      </c>
      <c r="J44" s="12">
        <v>502</v>
      </c>
      <c r="K44" s="15" t="s">
        <v>89</v>
      </c>
      <c r="L44" s="12" t="s">
        <v>90</v>
      </c>
      <c r="M44" s="11">
        <v>7</v>
      </c>
      <c r="N44" s="12" t="s">
        <v>91</v>
      </c>
      <c r="O44" s="12" t="s">
        <v>92</v>
      </c>
      <c r="P44" s="16">
        <v>48</v>
      </c>
      <c r="Q44" s="16">
        <v>3150.8</v>
      </c>
      <c r="R44" s="16">
        <f t="shared" si="4"/>
        <v>3308.34</v>
      </c>
    </row>
    <row r="45" spans="1:18" ht="31.5" customHeight="1" outlineLevel="2" x14ac:dyDescent="0.25">
      <c r="A45" s="11">
        <v>4</v>
      </c>
      <c r="B45" s="12" t="s">
        <v>24</v>
      </c>
      <c r="C45" s="12" t="s">
        <v>76</v>
      </c>
      <c r="D45" s="12" t="s">
        <v>81</v>
      </c>
      <c r="E45" s="12">
        <v>1</v>
      </c>
      <c r="F45" s="13">
        <v>1</v>
      </c>
      <c r="G45" s="14">
        <v>365</v>
      </c>
      <c r="H45" s="12">
        <v>528</v>
      </c>
      <c r="I45" s="12">
        <v>218</v>
      </c>
      <c r="J45" s="12">
        <v>503</v>
      </c>
      <c r="K45" s="15" t="s">
        <v>93</v>
      </c>
      <c r="L45" s="12" t="s">
        <v>90</v>
      </c>
      <c r="M45" s="11">
        <v>7</v>
      </c>
      <c r="N45" s="12" t="s">
        <v>94</v>
      </c>
      <c r="O45" s="12" t="s">
        <v>95</v>
      </c>
      <c r="P45" s="16">
        <v>45</v>
      </c>
      <c r="Q45" s="16">
        <v>2953.88</v>
      </c>
      <c r="R45" s="16">
        <f t="shared" si="4"/>
        <v>3101.5740000000001</v>
      </c>
    </row>
    <row r="46" spans="1:18" ht="31.5" customHeight="1" outlineLevel="2" x14ac:dyDescent="0.25">
      <c r="A46" s="11">
        <v>5</v>
      </c>
      <c r="B46" s="12" t="s">
        <v>24</v>
      </c>
      <c r="C46" s="12" t="s">
        <v>76</v>
      </c>
      <c r="D46" s="12" t="s">
        <v>81</v>
      </c>
      <c r="E46" s="12">
        <v>1</v>
      </c>
      <c r="F46" s="13">
        <v>1</v>
      </c>
      <c r="G46" s="14">
        <v>365</v>
      </c>
      <c r="H46" s="12">
        <v>528</v>
      </c>
      <c r="I46" s="12">
        <v>218</v>
      </c>
      <c r="J46" s="12">
        <v>505</v>
      </c>
      <c r="K46" s="15" t="s">
        <v>96</v>
      </c>
      <c r="L46" s="12" t="s">
        <v>97</v>
      </c>
      <c r="M46" s="11">
        <v>7</v>
      </c>
      <c r="N46" s="12" t="s">
        <v>98</v>
      </c>
      <c r="O46" s="12" t="s">
        <v>99</v>
      </c>
      <c r="P46" s="16">
        <v>19</v>
      </c>
      <c r="Q46" s="16">
        <v>155.04</v>
      </c>
      <c r="R46" s="16">
        <f t="shared" si="4"/>
        <v>162.792</v>
      </c>
    </row>
    <row r="47" spans="1:18" ht="31.5" customHeight="1" outlineLevel="2" x14ac:dyDescent="0.25">
      <c r="A47" s="11">
        <v>6</v>
      </c>
      <c r="B47" s="12" t="s">
        <v>24</v>
      </c>
      <c r="C47" s="12" t="s">
        <v>76</v>
      </c>
      <c r="D47" s="12" t="s">
        <v>81</v>
      </c>
      <c r="E47" s="12">
        <v>1</v>
      </c>
      <c r="F47" s="13">
        <v>1</v>
      </c>
      <c r="G47" s="14">
        <v>365</v>
      </c>
      <c r="H47" s="12">
        <v>528</v>
      </c>
      <c r="I47" s="12">
        <v>218</v>
      </c>
      <c r="J47" s="12">
        <v>536</v>
      </c>
      <c r="K47" s="15" t="s">
        <v>96</v>
      </c>
      <c r="L47" s="12" t="s">
        <v>97</v>
      </c>
      <c r="M47" s="11">
        <v>8</v>
      </c>
      <c r="N47" s="12" t="s">
        <v>100</v>
      </c>
      <c r="O47" s="12" t="s">
        <v>101</v>
      </c>
      <c r="P47" s="16">
        <v>8</v>
      </c>
      <c r="Q47" s="16">
        <v>76.02</v>
      </c>
      <c r="R47" s="16">
        <f t="shared" si="4"/>
        <v>79.820999999999998</v>
      </c>
    </row>
    <row r="48" spans="1:18" ht="31.5" customHeight="1" outlineLevel="2" x14ac:dyDescent="0.25">
      <c r="A48" s="11">
        <v>7</v>
      </c>
      <c r="B48" s="12" t="s">
        <v>24</v>
      </c>
      <c r="C48" s="12" t="s">
        <v>76</v>
      </c>
      <c r="D48" s="12" t="s">
        <v>81</v>
      </c>
      <c r="E48" s="12">
        <v>1</v>
      </c>
      <c r="F48" s="13">
        <v>1</v>
      </c>
      <c r="G48" s="14">
        <v>365</v>
      </c>
      <c r="H48" s="12">
        <v>528</v>
      </c>
      <c r="I48" s="12">
        <v>218</v>
      </c>
      <c r="J48" s="12">
        <v>538</v>
      </c>
      <c r="K48" s="15" t="s">
        <v>102</v>
      </c>
      <c r="L48" s="12" t="s">
        <v>97</v>
      </c>
      <c r="M48" s="11">
        <v>7</v>
      </c>
      <c r="N48" s="12" t="s">
        <v>103</v>
      </c>
      <c r="O48" s="12" t="s">
        <v>104</v>
      </c>
      <c r="P48" s="16">
        <v>11</v>
      </c>
      <c r="Q48" s="16">
        <v>89.76</v>
      </c>
      <c r="R48" s="16">
        <f t="shared" si="4"/>
        <v>94.248000000000005</v>
      </c>
    </row>
    <row r="49" spans="1:18" ht="31.5" customHeight="1" outlineLevel="2" x14ac:dyDescent="0.25">
      <c r="A49" s="11">
        <v>8</v>
      </c>
      <c r="B49" s="12" t="s">
        <v>24</v>
      </c>
      <c r="C49" s="12" t="s">
        <v>76</v>
      </c>
      <c r="D49" s="12" t="s">
        <v>81</v>
      </c>
      <c r="E49" s="12">
        <v>1</v>
      </c>
      <c r="F49" s="13">
        <v>1</v>
      </c>
      <c r="G49" s="14">
        <v>365</v>
      </c>
      <c r="H49" s="12">
        <v>528</v>
      </c>
      <c r="I49" s="12">
        <v>218</v>
      </c>
      <c r="J49" s="12">
        <v>540</v>
      </c>
      <c r="K49" s="15" t="s">
        <v>105</v>
      </c>
      <c r="L49" s="12" t="s">
        <v>106</v>
      </c>
      <c r="M49" s="11">
        <v>6</v>
      </c>
      <c r="N49" s="12" t="s">
        <v>107</v>
      </c>
      <c r="O49" s="12" t="s">
        <v>108</v>
      </c>
      <c r="P49" s="16">
        <v>34383</v>
      </c>
      <c r="Q49" s="16">
        <v>63926.25</v>
      </c>
      <c r="R49" s="16">
        <f t="shared" si="4"/>
        <v>67122.5625</v>
      </c>
    </row>
    <row r="50" spans="1:18" ht="31.5" customHeight="1" outlineLevel="1" x14ac:dyDescent="0.25">
      <c r="A50" s="11"/>
      <c r="B50" s="12"/>
      <c r="C50" s="24" t="s">
        <v>160</v>
      </c>
      <c r="D50" s="12"/>
      <c r="E50" s="12"/>
      <c r="F50" s="13"/>
      <c r="G50" s="14"/>
      <c r="H50" s="12"/>
      <c r="I50" s="12"/>
      <c r="J50" s="12"/>
      <c r="K50" s="15"/>
      <c r="L50" s="12"/>
      <c r="M50" s="11"/>
      <c r="N50" s="12"/>
      <c r="O50" s="12">
        <f>SUBTOTAL(9,O39:O49)</f>
        <v>63598.19</v>
      </c>
      <c r="P50" s="16">
        <f>SUBTOTAL(9,P39:P49)</f>
        <v>829632</v>
      </c>
      <c r="Q50" s="16">
        <f>SUBTOTAL(9,Q39:Q49)</f>
        <v>1016435.75</v>
      </c>
      <c r="R50" s="16">
        <f>SUBTOTAL(9,R39:R49)</f>
        <v>1067257.5375000001</v>
      </c>
    </row>
    <row r="51" spans="1:18" ht="31.5" customHeight="1" outlineLevel="2" x14ac:dyDescent="0.25">
      <c r="A51" s="11">
        <v>1</v>
      </c>
      <c r="B51" s="12" t="s">
        <v>24</v>
      </c>
      <c r="C51" s="12" t="s">
        <v>109</v>
      </c>
      <c r="D51" s="12" t="s">
        <v>110</v>
      </c>
      <c r="E51" s="12">
        <v>1</v>
      </c>
      <c r="F51" s="13">
        <v>1</v>
      </c>
      <c r="G51" s="14">
        <v>365</v>
      </c>
      <c r="H51" s="12">
        <v>55</v>
      </c>
      <c r="I51" s="12">
        <v>83</v>
      </c>
      <c r="J51" s="12">
        <v>15</v>
      </c>
      <c r="K51" s="15" t="s">
        <v>111</v>
      </c>
      <c r="L51" s="12" t="s">
        <v>112</v>
      </c>
      <c r="M51" s="11">
        <v>2</v>
      </c>
      <c r="N51" s="12" t="s">
        <v>113</v>
      </c>
      <c r="O51" s="12" t="s">
        <v>114</v>
      </c>
      <c r="P51" s="16">
        <v>52</v>
      </c>
      <c r="Q51" s="16">
        <v>684.82</v>
      </c>
      <c r="R51" s="16">
        <f t="shared" si="4"/>
        <v>719.06100000000004</v>
      </c>
    </row>
    <row r="52" spans="1:18" ht="31.5" customHeight="1" outlineLevel="2" x14ac:dyDescent="0.25">
      <c r="A52" s="11">
        <v>2</v>
      </c>
      <c r="B52" s="12" t="s">
        <v>24</v>
      </c>
      <c r="C52" s="12" t="s">
        <v>109</v>
      </c>
      <c r="D52" s="12" t="s">
        <v>110</v>
      </c>
      <c r="E52" s="12">
        <v>1</v>
      </c>
      <c r="F52" s="13">
        <v>1</v>
      </c>
      <c r="G52" s="14">
        <v>365</v>
      </c>
      <c r="H52" s="12">
        <v>55</v>
      </c>
      <c r="I52" s="12">
        <v>343</v>
      </c>
      <c r="J52" s="12">
        <v>15</v>
      </c>
      <c r="K52" s="15" t="s">
        <v>115</v>
      </c>
      <c r="L52" s="12" t="s">
        <v>26</v>
      </c>
      <c r="M52" s="11">
        <v>2</v>
      </c>
      <c r="N52" s="12" t="s">
        <v>130</v>
      </c>
      <c r="O52" s="12" t="s">
        <v>129</v>
      </c>
      <c r="P52" s="16">
        <v>239890</v>
      </c>
      <c r="Q52" s="16">
        <v>238625.09</v>
      </c>
      <c r="R52" s="16">
        <f t="shared" si="4"/>
        <v>250556.34450000001</v>
      </c>
    </row>
    <row r="53" spans="1:18" ht="31.5" customHeight="1" outlineLevel="2" x14ac:dyDescent="0.25">
      <c r="A53" s="11">
        <v>3</v>
      </c>
      <c r="B53" s="12" t="s">
        <v>24</v>
      </c>
      <c r="C53" s="12" t="s">
        <v>109</v>
      </c>
      <c r="D53" s="12" t="s">
        <v>110</v>
      </c>
      <c r="E53" s="12">
        <v>1</v>
      </c>
      <c r="F53" s="13">
        <v>1</v>
      </c>
      <c r="G53" s="14">
        <v>365</v>
      </c>
      <c r="H53" s="12">
        <v>63</v>
      </c>
      <c r="I53" s="12">
        <v>77</v>
      </c>
      <c r="J53" s="12">
        <v>1</v>
      </c>
      <c r="K53" s="15" t="s">
        <v>116</v>
      </c>
      <c r="L53" s="12" t="s">
        <v>26</v>
      </c>
      <c r="M53" s="11">
        <v>2</v>
      </c>
      <c r="N53" s="12" t="s">
        <v>117</v>
      </c>
      <c r="O53" s="12" t="s">
        <v>118</v>
      </c>
      <c r="P53" s="16">
        <v>283</v>
      </c>
      <c r="Q53" s="16">
        <v>263.08</v>
      </c>
      <c r="R53" s="16">
        <f t="shared" si="4"/>
        <v>276.23399999999998</v>
      </c>
    </row>
    <row r="54" spans="1:18" ht="31.5" customHeight="1" outlineLevel="1" x14ac:dyDescent="0.25">
      <c r="A54" s="11"/>
      <c r="B54" s="12"/>
      <c r="C54" s="24" t="s">
        <v>161</v>
      </c>
      <c r="D54" s="12"/>
      <c r="E54" s="12"/>
      <c r="F54" s="13"/>
      <c r="G54" s="14"/>
      <c r="H54" s="12"/>
      <c r="I54" s="12"/>
      <c r="J54" s="12"/>
      <c r="K54" s="15"/>
      <c r="L54" s="12"/>
      <c r="M54" s="11"/>
      <c r="N54" s="12"/>
      <c r="O54" s="12">
        <f>SUBTOTAL(9,O51:O53)</f>
        <v>0</v>
      </c>
      <c r="P54" s="16">
        <f>SUBTOTAL(9,P51:P53)</f>
        <v>240225</v>
      </c>
      <c r="Q54" s="16">
        <f>SUBTOTAL(9,Q51:Q53)</f>
        <v>239572.99</v>
      </c>
      <c r="R54" s="16">
        <f>SUBTOTAL(9,R51:R53)</f>
        <v>251551.63949999999</v>
      </c>
    </row>
    <row r="55" spans="1:18" ht="31.5" customHeight="1" outlineLevel="2" x14ac:dyDescent="0.25">
      <c r="A55" s="11">
        <v>1</v>
      </c>
      <c r="B55" s="12" t="s">
        <v>24</v>
      </c>
      <c r="C55" s="12" t="s">
        <v>119</v>
      </c>
      <c r="D55" s="12" t="s">
        <v>120</v>
      </c>
      <c r="E55" s="12">
        <v>1</v>
      </c>
      <c r="F55" s="13">
        <v>1</v>
      </c>
      <c r="G55" s="14">
        <v>365</v>
      </c>
      <c r="H55" s="12">
        <v>30</v>
      </c>
      <c r="I55" s="12">
        <v>237</v>
      </c>
      <c r="J55" s="12"/>
      <c r="K55" s="15" t="s">
        <v>143</v>
      </c>
      <c r="L55" s="12" t="s">
        <v>26</v>
      </c>
      <c r="M55" s="11"/>
      <c r="N55" s="12" t="s">
        <v>121</v>
      </c>
      <c r="O55" s="12" t="s">
        <v>122</v>
      </c>
      <c r="P55" s="16">
        <v>81309</v>
      </c>
      <c r="Q55" s="16">
        <v>27714.99</v>
      </c>
      <c r="R55" s="16">
        <v>29100.739500000003</v>
      </c>
    </row>
    <row r="56" spans="1:18" ht="31.5" customHeight="1" outlineLevel="1" x14ac:dyDescent="0.25">
      <c r="A56" s="11"/>
      <c r="B56" s="12"/>
      <c r="C56" s="24" t="s">
        <v>162</v>
      </c>
      <c r="D56" s="12"/>
      <c r="E56" s="12"/>
      <c r="F56" s="13"/>
      <c r="G56" s="14"/>
      <c r="H56" s="12"/>
      <c r="I56" s="12"/>
      <c r="J56" s="12"/>
      <c r="K56" s="15"/>
      <c r="L56" s="12"/>
      <c r="M56" s="11"/>
      <c r="N56" s="12"/>
      <c r="O56" s="12">
        <f>SUBTOTAL(9,O55:O55)</f>
        <v>0</v>
      </c>
      <c r="P56" s="16">
        <f>SUBTOTAL(9,P55:P55)</f>
        <v>81309</v>
      </c>
      <c r="Q56" s="16">
        <f>SUBTOTAL(9,Q55:Q55)</f>
        <v>27714.99</v>
      </c>
      <c r="R56" s="16">
        <f>SUBTOTAL(9,R55:R55)</f>
        <v>29100.739500000003</v>
      </c>
    </row>
    <row r="57" spans="1:18" ht="31.5" customHeight="1" x14ac:dyDescent="0.25">
      <c r="A57" s="25"/>
      <c r="B57" s="20"/>
      <c r="C57" s="31" t="s">
        <v>163</v>
      </c>
      <c r="D57" s="20"/>
      <c r="E57" s="20"/>
      <c r="F57" s="26"/>
      <c r="G57" s="27"/>
      <c r="H57" s="20"/>
      <c r="I57" s="20"/>
      <c r="J57" s="20"/>
      <c r="K57" s="28"/>
      <c r="L57" s="20"/>
      <c r="M57" s="25"/>
      <c r="N57" s="20"/>
      <c r="O57" s="20">
        <f>SUBTOTAL(9,O2:O56)</f>
        <v>63598.19</v>
      </c>
      <c r="P57" s="29">
        <f>SUBTOTAL(9,P2:P56)</f>
        <v>1904875</v>
      </c>
      <c r="Q57" s="30">
        <f>SUBTOTAL(9,Q2:Q56)</f>
        <v>1804667.2700000003</v>
      </c>
      <c r="R57" s="30">
        <f>SUBTOTAL(9,R2:R56)</f>
        <v>1894900.6335</v>
      </c>
    </row>
    <row r="58" spans="1:18" s="5" customFormat="1" ht="31.5" customHeight="1" x14ac:dyDescent="0.25">
      <c r="A58" s="6"/>
      <c r="F58" s="7"/>
      <c r="G58" s="8"/>
      <c r="K58" s="9"/>
      <c r="M58" s="6"/>
      <c r="P58" s="10"/>
      <c r="Q58" s="10"/>
      <c r="R58" s="10"/>
    </row>
  </sheetData>
  <phoneticPr fontId="5" type="noConversion"/>
  <conditionalFormatting sqref="A1:R57">
    <cfRule type="expression" dxfId="1" priority="2">
      <formula>RIGHT($C1,6)="Totale"</formula>
    </cfRule>
  </conditionalFormatting>
  <pageMargins left="0.55118110236220474" right="0.43307086614173229" top="0.74803149606299213" bottom="0.74803149606299213" header="0.31496062992125984" footer="0.31496062992125984"/>
  <pageSetup paperSize="9" scale="53" fitToHeight="0" orientation="landscape" r:id="rId1"/>
  <headerFooter>
    <oddHeader>&amp;CVisura rendite catastali fabbricati di proprietà ENEA</oddHeader>
    <oddFooter>&amp;Laggiornamento: &amp;D&amp;C&amp;P di &amp;N&amp;Rpredisposto da ABF-AGV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B5C97-C256-43E6-88E3-C68232460350}">
  <dimension ref="A1:H18"/>
  <sheetViews>
    <sheetView workbookViewId="0">
      <selection activeCell="D2" sqref="D2"/>
    </sheetView>
  </sheetViews>
  <sheetFormatPr defaultRowHeight="15" x14ac:dyDescent="0.25"/>
  <cols>
    <col min="1" max="1" width="17.140625" customWidth="1"/>
    <col min="2" max="2" width="22.42578125" customWidth="1"/>
    <col min="3" max="6" width="18.7109375" customWidth="1"/>
    <col min="9" max="9" width="17.85546875" customWidth="1"/>
    <col min="12" max="12" width="11.5703125" bestFit="1" customWidth="1"/>
    <col min="13" max="14" width="13.28515625" bestFit="1" customWidth="1"/>
  </cols>
  <sheetData>
    <row r="1" spans="1:5" x14ac:dyDescent="0.25">
      <c r="A1" s="40" t="s">
        <v>2</v>
      </c>
      <c r="B1" s="41" t="s">
        <v>3</v>
      </c>
      <c r="C1" s="41" t="s">
        <v>13</v>
      </c>
      <c r="D1" s="41" t="s">
        <v>14</v>
      </c>
      <c r="E1" s="42" t="s">
        <v>15</v>
      </c>
    </row>
    <row r="2" spans="1:5" x14ac:dyDescent="0.25">
      <c r="A2" s="32" t="s">
        <v>167</v>
      </c>
      <c r="B2" t="s">
        <v>18</v>
      </c>
      <c r="C2" s="33">
        <v>290539</v>
      </c>
      <c r="D2" s="33">
        <v>161476.73000000001</v>
      </c>
      <c r="E2" s="34">
        <v>169550.56650000002</v>
      </c>
    </row>
    <row r="3" spans="1:5" x14ac:dyDescent="0.25">
      <c r="A3" s="32" t="s">
        <v>168</v>
      </c>
      <c r="B3" t="s">
        <v>150</v>
      </c>
      <c r="C3" s="33">
        <v>337633</v>
      </c>
      <c r="D3" s="33">
        <v>187367.89</v>
      </c>
      <c r="E3" s="34">
        <v>196736.28450000001</v>
      </c>
    </row>
    <row r="4" spans="1:5" x14ac:dyDescent="0.25">
      <c r="A4" s="32" t="s">
        <v>169</v>
      </c>
      <c r="B4" t="s">
        <v>36</v>
      </c>
      <c r="C4" s="33">
        <v>0</v>
      </c>
      <c r="D4" s="33">
        <v>318</v>
      </c>
      <c r="E4" s="34">
        <v>333.90000000000003</v>
      </c>
    </row>
    <row r="5" spans="1:5" x14ac:dyDescent="0.25">
      <c r="A5" s="32" t="s">
        <v>170</v>
      </c>
      <c r="B5" t="s">
        <v>42</v>
      </c>
      <c r="C5" s="33">
        <v>355</v>
      </c>
      <c r="D5" s="33">
        <v>348.34</v>
      </c>
      <c r="E5" s="34">
        <v>365.75700000000006</v>
      </c>
    </row>
    <row r="6" spans="1:5" x14ac:dyDescent="0.25">
      <c r="A6" s="32" t="s">
        <v>171</v>
      </c>
      <c r="B6" t="s">
        <v>54</v>
      </c>
      <c r="C6" s="33">
        <v>20902</v>
      </c>
      <c r="D6" s="33">
        <v>29146.38</v>
      </c>
      <c r="E6" s="34">
        <v>30603.699000000004</v>
      </c>
    </row>
    <row r="7" spans="1:5" x14ac:dyDescent="0.25">
      <c r="A7" s="32" t="s">
        <v>172</v>
      </c>
      <c r="B7" t="s">
        <v>61</v>
      </c>
      <c r="C7" s="33">
        <v>3173</v>
      </c>
      <c r="D7" s="33">
        <v>2621.95</v>
      </c>
      <c r="E7" s="34">
        <v>2753.0475000000001</v>
      </c>
    </row>
    <row r="8" spans="1:5" x14ac:dyDescent="0.25">
      <c r="A8" s="32" t="s">
        <v>173</v>
      </c>
      <c r="B8" t="s">
        <v>67</v>
      </c>
      <c r="C8" s="33">
        <v>1707</v>
      </c>
      <c r="D8" s="33">
        <v>1057.9100000000001</v>
      </c>
      <c r="E8" s="34">
        <v>1110.8055000000002</v>
      </c>
    </row>
    <row r="9" spans="1:5" x14ac:dyDescent="0.25">
      <c r="A9" s="32" t="s">
        <v>174</v>
      </c>
      <c r="B9" t="s">
        <v>72</v>
      </c>
      <c r="C9" s="33">
        <v>99400</v>
      </c>
      <c r="D9" s="33">
        <v>138606.34</v>
      </c>
      <c r="E9" s="34">
        <v>145536.65700000001</v>
      </c>
    </row>
    <row r="10" spans="1:5" x14ac:dyDescent="0.25">
      <c r="A10" s="32" t="s">
        <v>175</v>
      </c>
      <c r="B10" t="s">
        <v>178</v>
      </c>
      <c r="C10" s="33">
        <v>829632</v>
      </c>
      <c r="D10" s="33">
        <v>1016435.75</v>
      </c>
      <c r="E10" s="34">
        <v>1067257.5375000001</v>
      </c>
    </row>
    <row r="11" spans="1:5" x14ac:dyDescent="0.25">
      <c r="A11" s="32" t="s">
        <v>176</v>
      </c>
      <c r="B11" t="s">
        <v>110</v>
      </c>
      <c r="C11" s="33">
        <v>240225</v>
      </c>
      <c r="D11" s="33">
        <v>239572.99</v>
      </c>
      <c r="E11" s="34">
        <v>251551.63949999999</v>
      </c>
    </row>
    <row r="12" spans="1:5" x14ac:dyDescent="0.25">
      <c r="A12" s="35" t="s">
        <v>177</v>
      </c>
      <c r="B12" s="36" t="s">
        <v>120</v>
      </c>
      <c r="C12" s="37">
        <v>81309</v>
      </c>
      <c r="D12" s="37">
        <v>27714.99</v>
      </c>
      <c r="E12" s="38">
        <v>29100.739500000003</v>
      </c>
    </row>
    <row r="18" spans="8:8" x14ac:dyDescent="0.25">
      <c r="H18" s="39"/>
    </row>
  </sheetData>
  <sortState xmlns:xlrd2="http://schemas.microsoft.com/office/spreadsheetml/2017/richdata2" ref="H2:I12">
    <sortCondition ref="H2:H12"/>
  </sortState>
  <conditionalFormatting sqref="A1:E12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Visure fabbricati 2025</vt:lpstr>
      <vt:lpstr>Riepilogo</vt:lpstr>
      <vt:lpstr>'Visure fabbricati 2025'!Area_stampa</vt:lpstr>
      <vt:lpstr>'Visure fabbricati 2025'!Titoli_stampa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De Nardis</dc:creator>
  <cp:lastModifiedBy>Laura Meloni</cp:lastModifiedBy>
  <cp:lastPrinted>2025-05-29T08:43:56Z</cp:lastPrinted>
  <dcterms:created xsi:type="dcterms:W3CDTF">2022-04-27T09:19:41Z</dcterms:created>
  <dcterms:modified xsi:type="dcterms:W3CDTF">2026-04-07T09:11:03Z</dcterms:modified>
</cp:coreProperties>
</file>