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Z:\LEGALT Adempimenti trasparenza PTPCT\Pubblicazione dati entrate e spesa Bilancio di previsione\"/>
    </mc:Choice>
  </mc:AlternateContent>
  <xr:revisionPtr revIDLastSave="0" documentId="8_{27944942-389B-42A1-A864-270F6154B2D8}" xr6:coauthVersionLast="47" xr6:coauthVersionMax="47" xr10:uidLastSave="{00000000-0000-0000-0000-000000000000}"/>
  <bookViews>
    <workbookView xWindow="1440" yWindow="1440" windowWidth="19200" windowHeight="11340" xr2:uid="{222D6E55-5628-426C-8C1F-3469A921C5D7}"/>
  </bookViews>
  <sheets>
    <sheet name="ENTRATE" sheetId="1" r:id="rId1"/>
    <sheet name="USCITE" sheetId="2" r:id="rId2"/>
    <sheet name="Preventivo_Economico_2025" sheetId="3" r:id="rId3"/>
  </sheets>
  <definedNames>
    <definedName name="_xlnm.Print_Area" localSheetId="0">ENTRATE!$E$1:$I$41</definedName>
    <definedName name="_xlnm.Print_Area" localSheetId="1">USCITE!$E$2:$I$44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3" l="1"/>
  <c r="B9" i="3" s="1"/>
  <c r="B11" i="3" s="1"/>
  <c r="I42" i="2"/>
  <c r="H42" i="2"/>
  <c r="G42" i="2"/>
  <c r="E42" i="2"/>
  <c r="I41" i="2"/>
  <c r="H41" i="2"/>
  <c r="G41" i="2"/>
  <c r="E41" i="2"/>
  <c r="E39" i="2"/>
  <c r="I38" i="2"/>
  <c r="H38" i="2"/>
  <c r="G38" i="2"/>
  <c r="E38" i="2"/>
  <c r="I37" i="2"/>
  <c r="H37" i="2"/>
  <c r="G37" i="2"/>
  <c r="E37" i="2"/>
  <c r="E35" i="2"/>
  <c r="I34" i="2"/>
  <c r="H34" i="2"/>
  <c r="G34" i="2"/>
  <c r="E34" i="2"/>
  <c r="I33" i="2"/>
  <c r="H33" i="2"/>
  <c r="G33" i="2"/>
  <c r="E33" i="2"/>
  <c r="E27" i="2"/>
  <c r="E26" i="2"/>
  <c r="I25" i="2"/>
  <c r="H25" i="2"/>
  <c r="G25" i="2"/>
  <c r="E25" i="2"/>
  <c r="E23" i="2"/>
  <c r="I22" i="2"/>
  <c r="H22" i="2"/>
  <c r="G22" i="2"/>
  <c r="E22" i="2"/>
  <c r="E20" i="2"/>
  <c r="I19" i="2"/>
  <c r="H19" i="2"/>
  <c r="G19" i="2"/>
  <c r="E19" i="2"/>
  <c r="E17" i="2"/>
  <c r="I16" i="2"/>
  <c r="H16" i="2"/>
  <c r="G16" i="2"/>
  <c r="E16" i="2"/>
  <c r="E9" i="2"/>
  <c r="I8" i="2"/>
  <c r="I26" i="2" s="1"/>
  <c r="I43" i="2" s="1"/>
  <c r="H8" i="2"/>
  <c r="H26" i="2" s="1"/>
  <c r="H43" i="2" s="1"/>
  <c r="G8" i="2"/>
  <c r="G26" i="2" s="1"/>
  <c r="G43" i="2" s="1"/>
  <c r="E8" i="2"/>
  <c r="E4" i="2"/>
  <c r="I39" i="1"/>
  <c r="H39" i="1"/>
  <c r="G39" i="1"/>
  <c r="E39" i="1"/>
  <c r="D38" i="1"/>
  <c r="E37" i="1"/>
  <c r="I36" i="1"/>
  <c r="H36" i="1"/>
  <c r="G36" i="1"/>
  <c r="E36" i="1"/>
  <c r="D35" i="1"/>
  <c r="E34" i="1"/>
  <c r="E33" i="1"/>
  <c r="I32" i="1"/>
  <c r="I33" i="1" s="1"/>
  <c r="H32" i="1"/>
  <c r="H33" i="1" s="1"/>
  <c r="G32" i="1"/>
  <c r="E32" i="1"/>
  <c r="E29" i="1"/>
  <c r="E25" i="1"/>
  <c r="I24" i="1"/>
  <c r="H24" i="1"/>
  <c r="G24" i="1"/>
  <c r="G33" i="1" s="1"/>
  <c r="E24" i="1"/>
  <c r="E19" i="1"/>
  <c r="H18" i="1"/>
  <c r="G18" i="1"/>
  <c r="E18" i="1"/>
  <c r="I17" i="1"/>
  <c r="H17" i="1"/>
  <c r="G17" i="1"/>
  <c r="E17" i="1"/>
  <c r="E11" i="1"/>
  <c r="I10" i="1"/>
  <c r="H10" i="1"/>
  <c r="G10" i="1"/>
  <c r="E10" i="1"/>
  <c r="E5" i="1"/>
  <c r="G40" i="1" l="1"/>
  <c r="I40" i="1"/>
  <c r="H40" i="1"/>
  <c r="I18" i="1"/>
</calcChain>
</file>

<file path=xl/sharedStrings.xml><?xml version="1.0" encoding="utf-8"?>
<sst xmlns="http://schemas.openxmlformats.org/spreadsheetml/2006/main" count="291" uniqueCount="143">
  <si>
    <t>Anno 2025</t>
  </si>
  <si>
    <t>RaggruppamentoTitolo</t>
  </si>
  <si>
    <t>Titolo_ES_I_LIV</t>
  </si>
  <si>
    <t>CodiceCatMadre</t>
  </si>
  <si>
    <t>CategoriaMadre</t>
  </si>
  <si>
    <t>CodiceCat</t>
  </si>
  <si>
    <t>Categoria</t>
  </si>
  <si>
    <t>RESIDUI</t>
  </si>
  <si>
    <t>COMPETENZA</t>
  </si>
  <si>
    <t>CASSA</t>
  </si>
  <si>
    <t>AVANZO DI AMMINISTRAZIONE</t>
  </si>
  <si>
    <t>FONDO INIZIALE DI CASSA</t>
  </si>
  <si>
    <t>ENTRATE</t>
  </si>
  <si>
    <t>TITOLO I - ENTRATE CORRENTI</t>
  </si>
  <si>
    <t>1.2</t>
  </si>
  <si>
    <t>ENTRATE DERIVANTI DA TRASFERIMENTI CORRENTI</t>
  </si>
  <si>
    <t>1.2.1</t>
  </si>
  <si>
    <t>TRASFERIMENTI DA PARTE DELLO STATO</t>
  </si>
  <si>
    <t>1.2.2</t>
  </si>
  <si>
    <t>TRASFERIMENTI DA PARTE DELLE REGIONI</t>
  </si>
  <si>
    <t>1.2.3</t>
  </si>
  <si>
    <t>TRASFERIMENTI DA PARTE DEI COMUNI E DELLE PROVINCE</t>
  </si>
  <si>
    <t>1.2.4</t>
  </si>
  <si>
    <t>TRASFERIMENTI DA PARTE DI ALTRI ENTI DEL SETTORE PUBBLICO</t>
  </si>
  <si>
    <t xml:space="preserve">ENTRATE DERIVANTI DA TRASFERIMENTI CORRENTI </t>
  </si>
  <si>
    <t>1.3</t>
  </si>
  <si>
    <t>ALTRE ENTRATE</t>
  </si>
  <si>
    <t>1.3.1</t>
  </si>
  <si>
    <t>ENTRATE DERIVANTI DALLA VENDITA DI BENI E DALLA PRESTAZIONE DI SERVIZI</t>
  </si>
  <si>
    <t>1.3.2</t>
  </si>
  <si>
    <t>REDDITI E PROVENTI PATRIMONIALI</t>
  </si>
  <si>
    <t>1.3.3</t>
  </si>
  <si>
    <t>POSTE CORRETTIVE E COMPENSATIVE DI USCITE CORRENTI</t>
  </si>
  <si>
    <t>1.3.4</t>
  </si>
  <si>
    <t>ENTRATE NON CLASSIFICABILI IN ALTRE VOCI</t>
  </si>
  <si>
    <t>1.3.5</t>
  </si>
  <si>
    <t>ENTRATE DALL'UNIONE EUROPEA E ORGANISMI INTERNAZIONALI</t>
  </si>
  <si>
    <t xml:space="preserve">ALTRE ENTRATE </t>
  </si>
  <si>
    <t xml:space="preserve">TITOLO I - ENTRATE CORRENTI </t>
  </si>
  <si>
    <t>TITOLO II - ENTRATE IN CONTO CAPITALE</t>
  </si>
  <si>
    <t>2.1</t>
  </si>
  <si>
    <t>ENTRATE PER ALIENAZIONE DI BENI PATRIMONIALI E RISCOSSIONE DI CREDITI</t>
  </si>
  <si>
    <t>2.1.1</t>
  </si>
  <si>
    <t xml:space="preserve">ALIENAZIONE DI IMMOBILI E DIRITTI REALI </t>
  </si>
  <si>
    <t>2.1.2</t>
  </si>
  <si>
    <t>ALIENAZIONI DI IMMOBILIZZAZIONI TECNICHE</t>
  </si>
  <si>
    <t>2.1.3</t>
  </si>
  <si>
    <t>REALIZZO DI VALORI MOBILIARI</t>
  </si>
  <si>
    <t>2.1.4</t>
  </si>
  <si>
    <t>RISCOSSIONE CREDITI</t>
  </si>
  <si>
    <t xml:space="preserve">ENTRATE PER ALIENAZIONE DI BENI PATRIMONIALI E RISCOSSIONE DI CREDITI </t>
  </si>
  <si>
    <t>2.2</t>
  </si>
  <si>
    <t>ENTRATE DERIVANTI DA TRASFERIMENTI IN CONTO CAPITALE</t>
  </si>
  <si>
    <t>2.2.1</t>
  </si>
  <si>
    <t>TRASFERIMENTI DALLO STATO</t>
  </si>
  <si>
    <t>2.2.2</t>
  </si>
  <si>
    <t>TRASFERIMENTI DALLE REGIONI</t>
  </si>
  <si>
    <t xml:space="preserve">ENTRATE DERIVANTI DA TRASFERIMENTI IN CONTO CAPITALE </t>
  </si>
  <si>
    <t>2.2.4</t>
  </si>
  <si>
    <t>TRASFERIMENTI DA ALTRI ENTI DEL SETTORE PUBBLICO</t>
  </si>
  <si>
    <t>2.3</t>
  </si>
  <si>
    <t>ACCENSIONE DI MUTUI</t>
  </si>
  <si>
    <t>2.3.1</t>
  </si>
  <si>
    <t>ASSUNZIONE DI MUTUI</t>
  </si>
  <si>
    <t>2.3.2</t>
  </si>
  <si>
    <t>ASSUNZIONE DI ALTRI DEBITI FINANZIARI</t>
  </si>
  <si>
    <t xml:space="preserve">TITOLO II - ENTRATE IN CONTO CAPITALE </t>
  </si>
  <si>
    <t>CONTABILITA' SPECIALI</t>
  </si>
  <si>
    <t>TITOLO III - GESTIONI SPECIALI</t>
  </si>
  <si>
    <t>3.1</t>
  </si>
  <si>
    <t>ENTRATE GESTIONI SPECIALI</t>
  </si>
  <si>
    <t xml:space="preserve">TITOLO III - GESTIONI SPECIALI </t>
  </si>
  <si>
    <t>3.1.1</t>
  </si>
  <si>
    <t>TITOLO IV - PARTITE DI GIRO</t>
  </si>
  <si>
    <t>4.1</t>
  </si>
  <si>
    <t>ENTRATE AVENTI NATURA DI PARTITE DI GIRO</t>
  </si>
  <si>
    <t xml:space="preserve">TITOLO IV - PARTITE DI GIRO </t>
  </si>
  <si>
    <t>4.1.1</t>
  </si>
  <si>
    <t>Totale complessivo</t>
  </si>
  <si>
    <t>TOTALE ENTRATE AGENZIA</t>
  </si>
  <si>
    <t>Rappresentazione sintetica uscite del Bilancio finanziario redatto ai sensi del DPR 97/2003</t>
  </si>
  <si>
    <t>Categ+A:DoriaMadre</t>
  </si>
  <si>
    <t>,</t>
  </si>
  <si>
    <t>USCITE</t>
  </si>
  <si>
    <t>TITOLO I - USCITE CORRENTI</t>
  </si>
  <si>
    <t>1.1</t>
  </si>
  <si>
    <t>FUNZIONAMENTO</t>
  </si>
  <si>
    <t>1.1.1</t>
  </si>
  <si>
    <t>USCITE PER GLI ORGANI DELL'ENTE</t>
  </si>
  <si>
    <t>1.1.2</t>
  </si>
  <si>
    <t>ONERI PER IL PERSONALE IN ATTIVITA' DI SERVIZIO</t>
  </si>
  <si>
    <t>1.1.3</t>
  </si>
  <si>
    <t>USCITE PER L'ACQUISTO DI BENI DI CONSUMO E SERVIZI</t>
  </si>
  <si>
    <t xml:space="preserve">FUNZIONAMENTO </t>
  </si>
  <si>
    <t>INTERVENTI DIVERSI</t>
  </si>
  <si>
    <t xml:space="preserve">1.2.1 </t>
  </si>
  <si>
    <t>USCITE PER PRESTAZIONI ISTITUZIONALI</t>
  </si>
  <si>
    <t>TRASFERIMENTI PASSIVI</t>
  </si>
  <si>
    <t>ONERI FINANZIARI</t>
  </si>
  <si>
    <t>ONERI TRIBUTARI</t>
  </si>
  <si>
    <t>1.2.5</t>
  </si>
  <si>
    <t>POSTE CORRETTIVE E COMPENSATIVE DI ENTRATE CORRENTI</t>
  </si>
  <si>
    <t>1.2.6</t>
  </si>
  <si>
    <t>USCITE NON CLASSIFICABILI IN ALTRE VOCI</t>
  </si>
  <si>
    <t xml:space="preserve">INTERVENTI DIVERSI </t>
  </si>
  <si>
    <t>AGENZIA USCITE</t>
  </si>
  <si>
    <t>ONERI COMUNI</t>
  </si>
  <si>
    <t>FONDO DI RISERVA</t>
  </si>
  <si>
    <t>1.4</t>
  </si>
  <si>
    <t>ACCANTONAMENTO AL TRATTAMENTO DI FINE RAPPORTO</t>
  </si>
  <si>
    <t>1.4.2</t>
  </si>
  <si>
    <t>ACCANTONAMENTO A FONDO RISCHI ED ONERI</t>
  </si>
  <si>
    <t>1.5</t>
  </si>
  <si>
    <t>1.5.1</t>
  </si>
  <si>
    <t xml:space="preserve">TITOLO I - USCITE CORRENTI </t>
  </si>
  <si>
    <t>TITOLO II - USCITE IN CONTO CAPITALE</t>
  </si>
  <si>
    <t>INVESTIMENTI</t>
  </si>
  <si>
    <t>ACQUISIZIONE DI BENI AD USO DUREVOLE ED OPERE IMMOBILIARI</t>
  </si>
  <si>
    <t>ACQUISIZIONE DI IMMOBILIZZAZIONI TECNICHE</t>
  </si>
  <si>
    <t>PARTECIPAZIONI E ACQUISTO DI VALORI MOBILIARI</t>
  </si>
  <si>
    <t>CONCESSIONI DI CREDITI ED ANTICIPAZIONI</t>
  </si>
  <si>
    <t>2.1.5</t>
  </si>
  <si>
    <t>INDENNITA' DI ANZIANITA' E SIMILARI AL PERSONALE CESSATO DAL SERVIZIO</t>
  </si>
  <si>
    <t xml:space="preserve">INVESTIMENTI </t>
  </si>
  <si>
    <t xml:space="preserve">TITOLO II - USCITE IN CONTO CAPITALE </t>
  </si>
  <si>
    <t>USCITE GESTIONI SPECIALI</t>
  </si>
  <si>
    <t xml:space="preserve">USCITE GESTIONI SPECIALI </t>
  </si>
  <si>
    <t>TITOLO III - GESTIONI SPECIALI Totale</t>
  </si>
  <si>
    <t>USCITE AVENTI NATURA DI PARTITE DI GIRO</t>
  </si>
  <si>
    <t xml:space="preserve">USCITE AVENTI NATURA DI PARTITE DI GIRO </t>
  </si>
  <si>
    <t>TITOLO IV - PARTITE DI GIRO Totale</t>
  </si>
  <si>
    <t>TOTALE USCITE AGENZIA</t>
  </si>
  <si>
    <t>BILANCIO DI PREVISIONE 2025 PREVENTIVO ECONOMICO  IN FORMATO SINTETICO (di cui all'art. 8, comma 1,D.L. 66/2014)</t>
  </si>
  <si>
    <t>CONTO ECONOMICO SECONDO IL PROSPETTO CIVILISTICO</t>
  </si>
  <si>
    <t>Preventivo
2025</t>
  </si>
  <si>
    <t>A) VALORE DELLA PRODUZIONE</t>
  </si>
  <si>
    <t>B) COSTI DELLA PRODUZIONE</t>
  </si>
  <si>
    <t>DIFFERENZA TRA VALORE E COSTI DELLA PRODUZIONE (A-B)</t>
  </si>
  <si>
    <t>C) PROVENTI E ONERI FINANZIARI</t>
  </si>
  <si>
    <t>D) RETTIFICHE DI VALORE DI ATTIVITA' FINANZIARIE</t>
  </si>
  <si>
    <t>Risultato prima delle imposte (A-B+/-C+/-D+)</t>
  </si>
  <si>
    <t>Imposte dell'esercizio</t>
  </si>
  <si>
    <t>Avanzo/Disavanzo/Pareggio Economico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</si>
</sst>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* #,##0.00&quot;   &quot;;&quot;-&quot;* #,##0.00&quot;   &quot;;&quot; &quot;* &quot;-&quot;#&quot;   &quot;;&quot; &quot;@&quot; &quot;"/>
  </numFmts>
  <fonts count="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9"/>
      <color rgb="FF000000"/>
      <name val="Calibri Light"/>
      <family val="2"/>
    </font>
    <font>
      <b/>
      <sz val="9"/>
      <color rgb="FF000000"/>
      <name val="Calibri Light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C4D79B"/>
        <bgColor rgb="FFC4D79B"/>
      </patternFill>
    </fill>
    <fill>
      <patternFill patternType="solid">
        <fgColor rgb="FFF2DCDB"/>
        <bgColor rgb="FFF2DCDB"/>
      </patternFill>
    </fill>
    <fill>
      <patternFill patternType="solid">
        <fgColor rgb="FFC9C9C9"/>
        <bgColor rgb="FFC9C9C9"/>
      </patternFill>
    </fill>
    <fill>
      <patternFill patternType="solid">
        <fgColor rgb="FFFFFFCC"/>
        <bgColor rgb="FFFFFFCC"/>
      </patternFill>
    </fill>
    <fill>
      <patternFill patternType="solid">
        <fgColor rgb="FFD8E4BC"/>
        <bgColor rgb="FFD8E4BC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C0C0C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C0C0C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</cellStyleXfs>
  <cellXfs count="128">
    <xf numFmtId="0" fontId="0" fillId="0" borderId="0" xfId="0"/>
    <xf numFmtId="0" fontId="3" fillId="0" borderId="0" xfId="3" applyFont="1" applyFill="1" applyAlignment="1">
      <alignment vertical="center"/>
    </xf>
    <xf numFmtId="0" fontId="3" fillId="2" borderId="0" xfId="3" applyFont="1" applyFill="1" applyAlignment="1">
      <alignment vertical="center"/>
    </xf>
    <xf numFmtId="0" fontId="3" fillId="3" borderId="1" xfId="5" applyFont="1" applyFill="1" applyBorder="1" applyAlignment="1">
      <alignment horizontal="center" vertical="center"/>
    </xf>
    <xf numFmtId="0" fontId="3" fillId="2" borderId="1" xfId="5" applyFont="1" applyFill="1" applyBorder="1" applyAlignment="1">
      <alignment horizontal="center" vertical="center"/>
    </xf>
    <xf numFmtId="0" fontId="3" fillId="3" borderId="2" xfId="5" applyFont="1" applyFill="1" applyBorder="1" applyAlignment="1">
      <alignment vertical="center"/>
    </xf>
    <xf numFmtId="3" fontId="4" fillId="3" borderId="3" xfId="5" applyNumberFormat="1" applyFont="1" applyFill="1" applyBorder="1" applyAlignment="1">
      <alignment horizontal="center" vertical="center"/>
    </xf>
    <xf numFmtId="0" fontId="3" fillId="0" borderId="4" xfId="5" applyFont="1" applyFill="1" applyBorder="1" applyAlignment="1">
      <alignment vertical="center" wrapText="1"/>
    </xf>
    <xf numFmtId="0" fontId="3" fillId="0" borderId="5" xfId="5" applyFont="1" applyFill="1" applyBorder="1" applyAlignment="1">
      <alignment vertical="center" wrapText="1"/>
    </xf>
    <xf numFmtId="0" fontId="3" fillId="0" borderId="6" xfId="5" applyFont="1" applyFill="1" applyBorder="1" applyAlignment="1">
      <alignment vertical="center" wrapText="1"/>
    </xf>
    <xf numFmtId="0" fontId="4" fillId="2" borderId="7" xfId="5" applyFont="1" applyFill="1" applyBorder="1" applyAlignment="1">
      <alignment vertical="center" wrapText="1"/>
    </xf>
    <xf numFmtId="4" fontId="4" fillId="0" borderId="8" xfId="5" applyNumberFormat="1" applyFont="1" applyFill="1" applyBorder="1" applyAlignment="1">
      <alignment horizontal="right" vertical="center" wrapText="1"/>
    </xf>
    <xf numFmtId="4" fontId="3" fillId="0" borderId="2" xfId="5" applyNumberFormat="1" applyFont="1" applyFill="1" applyBorder="1" applyAlignment="1">
      <alignment horizontal="right" wrapText="1"/>
    </xf>
    <xf numFmtId="4" fontId="3" fillId="0" borderId="2" xfId="5" applyNumberFormat="1" applyFont="1" applyFill="1" applyBorder="1" applyAlignment="1"/>
    <xf numFmtId="0" fontId="3" fillId="0" borderId="9" xfId="5" applyFont="1" applyFill="1" applyBorder="1" applyAlignment="1">
      <alignment vertical="center" wrapText="1"/>
    </xf>
    <xf numFmtId="0" fontId="3" fillId="0" borderId="10" xfId="5" applyFont="1" applyFill="1" applyBorder="1" applyAlignment="1">
      <alignment vertical="center" wrapText="1"/>
    </xf>
    <xf numFmtId="0" fontId="3" fillId="0" borderId="11" xfId="5" applyFont="1" applyFill="1" applyBorder="1" applyAlignment="1">
      <alignment vertical="center" wrapText="1"/>
    </xf>
    <xf numFmtId="0" fontId="4" fillId="2" borderId="12" xfId="5" applyFont="1" applyFill="1" applyBorder="1" applyAlignment="1">
      <alignment vertical="center" wrapText="1"/>
    </xf>
    <xf numFmtId="4" fontId="4" fillId="0" borderId="13" xfId="5" applyNumberFormat="1" applyFont="1" applyFill="1" applyBorder="1" applyAlignment="1">
      <alignment horizontal="right" vertical="center" wrapText="1"/>
    </xf>
    <xf numFmtId="4" fontId="3" fillId="0" borderId="14" xfId="5" applyNumberFormat="1" applyFont="1" applyFill="1" applyBorder="1" applyAlignment="1"/>
    <xf numFmtId="4" fontId="3" fillId="0" borderId="14" xfId="5" applyNumberFormat="1" applyFont="1" applyFill="1" applyBorder="1" applyAlignment="1">
      <alignment horizontal="right" wrapText="1"/>
    </xf>
    <xf numFmtId="0" fontId="3" fillId="0" borderId="0" xfId="5" applyFont="1" applyFill="1" applyAlignment="1">
      <alignment vertical="center" wrapText="1"/>
    </xf>
    <xf numFmtId="0" fontId="3" fillId="2" borderId="0" xfId="5" applyFont="1" applyFill="1" applyAlignment="1">
      <alignment vertical="center" wrapText="1"/>
    </xf>
    <xf numFmtId="0" fontId="4" fillId="0" borderId="0" xfId="5" applyFont="1" applyFill="1" applyAlignment="1">
      <alignment vertical="center"/>
    </xf>
    <xf numFmtId="4" fontId="3" fillId="2" borderId="0" xfId="4" applyNumberFormat="1" applyFont="1" applyFill="1" applyAlignment="1">
      <alignment horizontal="center"/>
    </xf>
    <xf numFmtId="0" fontId="3" fillId="0" borderId="15" xfId="5" applyFont="1" applyFill="1" applyBorder="1" applyAlignment="1">
      <alignment vertical="center" wrapText="1"/>
    </xf>
    <xf numFmtId="0" fontId="3" fillId="2" borderId="16" xfId="5" applyFont="1" applyFill="1" applyBorder="1" applyAlignment="1">
      <alignment vertical="center" wrapText="1"/>
    </xf>
    <xf numFmtId="0" fontId="3" fillId="0" borderId="1" xfId="5" applyFont="1" applyFill="1" applyBorder="1" applyAlignment="1">
      <alignment vertical="center" wrapText="1"/>
    </xf>
    <xf numFmtId="4" fontId="3" fillId="0" borderId="1" xfId="5" applyNumberFormat="1" applyFont="1" applyFill="1" applyBorder="1" applyAlignment="1">
      <alignment horizontal="right" wrapText="1"/>
    </xf>
    <xf numFmtId="0" fontId="3" fillId="2" borderId="5" xfId="5" applyFont="1" applyFill="1" applyBorder="1" applyAlignment="1">
      <alignment vertical="center" wrapText="1"/>
    </xf>
    <xf numFmtId="0" fontId="4" fillId="0" borderId="4" xfId="5" applyFont="1" applyFill="1" applyBorder="1" applyAlignment="1">
      <alignment vertical="center" wrapText="1"/>
    </xf>
    <xf numFmtId="0" fontId="4" fillId="2" borderId="5" xfId="5" applyFont="1" applyFill="1" applyBorder="1" applyAlignment="1">
      <alignment vertical="center" wrapText="1"/>
    </xf>
    <xf numFmtId="4" fontId="4" fillId="4" borderId="1" xfId="5" applyNumberFormat="1" applyFont="1" applyFill="1" applyBorder="1" applyAlignment="1">
      <alignment horizontal="right" vertical="center" wrapText="1"/>
    </xf>
    <xf numFmtId="0" fontId="4" fillId="0" borderId="0" xfId="3" applyFont="1" applyFill="1" applyAlignment="1">
      <alignment vertical="center"/>
    </xf>
    <xf numFmtId="0" fontId="4" fillId="2" borderId="4" xfId="5" applyFont="1" applyFill="1" applyBorder="1" applyAlignment="1">
      <alignment vertical="center" wrapText="1"/>
    </xf>
    <xf numFmtId="0" fontId="4" fillId="0" borderId="17" xfId="5" applyFont="1" applyFill="1" applyBorder="1" applyAlignment="1">
      <alignment vertical="center"/>
    </xf>
    <xf numFmtId="0" fontId="4" fillId="0" borderId="18" xfId="5" applyFont="1" applyFill="1" applyBorder="1" applyAlignment="1">
      <alignment vertical="center"/>
    </xf>
    <xf numFmtId="4" fontId="3" fillId="2" borderId="3" xfId="4" applyNumberFormat="1" applyFont="1" applyFill="1" applyBorder="1" applyAlignment="1">
      <alignment horizontal="center"/>
    </xf>
    <xf numFmtId="0" fontId="4" fillId="0" borderId="9" xfId="5" applyFont="1" applyFill="1" applyBorder="1" applyAlignment="1">
      <alignment vertical="center" wrapText="1"/>
    </xf>
    <xf numFmtId="0" fontId="4" fillId="2" borderId="10" xfId="5" applyFont="1" applyFill="1" applyBorder="1" applyAlignment="1">
      <alignment vertical="center" wrapText="1"/>
    </xf>
    <xf numFmtId="4" fontId="4" fillId="5" borderId="1" xfId="5" applyNumberFormat="1" applyFont="1" applyFill="1" applyBorder="1" applyAlignment="1">
      <alignment horizontal="right" vertical="center" wrapText="1"/>
    </xf>
    <xf numFmtId="0" fontId="4" fillId="0" borderId="0" xfId="5" applyFont="1" applyFill="1" applyAlignment="1">
      <alignment vertical="center" wrapText="1"/>
    </xf>
    <xf numFmtId="0" fontId="4" fillId="2" borderId="0" xfId="5" applyFont="1" applyFill="1" applyAlignment="1">
      <alignment vertical="center" wrapText="1"/>
    </xf>
    <xf numFmtId="0" fontId="5" fillId="0" borderId="15" xfId="4" applyFont="1" applyFill="1" applyBorder="1" applyAlignment="1">
      <alignment wrapText="1"/>
    </xf>
    <xf numFmtId="0" fontId="5" fillId="0" borderId="16" xfId="4" applyFont="1" applyFill="1" applyBorder="1" applyAlignment="1">
      <alignment wrapText="1"/>
    </xf>
    <xf numFmtId="0" fontId="5" fillId="0" borderId="1" xfId="4" applyFont="1" applyFill="1" applyBorder="1" applyAlignment="1">
      <alignment wrapText="1"/>
    </xf>
    <xf numFmtId="0" fontId="4" fillId="4" borderId="1" xfId="5" applyFont="1" applyFill="1" applyBorder="1" applyAlignment="1">
      <alignment vertical="center"/>
    </xf>
    <xf numFmtId="0" fontId="3" fillId="0" borderId="1" xfId="3" applyFont="1" applyFill="1" applyBorder="1" applyAlignment="1">
      <alignment vertical="center"/>
    </xf>
    <xf numFmtId="0" fontId="5" fillId="0" borderId="4" xfId="4" applyFont="1" applyFill="1" applyBorder="1" applyAlignment="1">
      <alignment wrapText="1"/>
    </xf>
    <xf numFmtId="0" fontId="5" fillId="0" borderId="5" xfId="4" applyFont="1" applyFill="1" applyBorder="1" applyAlignment="1">
      <alignment wrapText="1"/>
    </xf>
    <xf numFmtId="0" fontId="6" fillId="0" borderId="4" xfId="4" applyFont="1" applyFill="1" applyBorder="1" applyAlignment="1">
      <alignment wrapText="1"/>
    </xf>
    <xf numFmtId="4" fontId="3" fillId="4" borderId="14" xfId="5" applyNumberFormat="1" applyFont="1" applyFill="1" applyBorder="1" applyAlignment="1">
      <alignment horizontal="right" vertical="center" wrapText="1"/>
    </xf>
    <xf numFmtId="4" fontId="3" fillId="6" borderId="14" xfId="5" applyNumberFormat="1" applyFont="1" applyFill="1" applyBorder="1" applyAlignment="1">
      <alignment horizontal="right" vertical="center" wrapText="1"/>
    </xf>
    <xf numFmtId="0" fontId="3" fillId="2" borderId="4" xfId="5" applyFont="1" applyFill="1" applyBorder="1" applyAlignment="1">
      <alignment vertical="center" wrapText="1"/>
    </xf>
    <xf numFmtId="4" fontId="4" fillId="0" borderId="21" xfId="5" applyNumberFormat="1" applyFont="1" applyFill="1" applyBorder="1" applyAlignment="1">
      <alignment horizontal="right" vertical="center" wrapText="1"/>
    </xf>
    <xf numFmtId="0" fontId="3" fillId="0" borderId="22" xfId="5" applyFont="1" applyFill="1" applyBorder="1" applyAlignment="1">
      <alignment vertical="center" wrapText="1"/>
    </xf>
    <xf numFmtId="0" fontId="4" fillId="0" borderId="23" xfId="5" applyFont="1" applyFill="1" applyBorder="1" applyAlignment="1">
      <alignment vertical="center"/>
    </xf>
    <xf numFmtId="0" fontId="4" fillId="0" borderId="24" xfId="5" applyFont="1" applyFill="1" applyBorder="1" applyAlignment="1">
      <alignment vertical="center"/>
    </xf>
    <xf numFmtId="0" fontId="4" fillId="2" borderId="0" xfId="3" applyFont="1" applyFill="1" applyAlignment="1">
      <alignment vertical="center"/>
    </xf>
    <xf numFmtId="0" fontId="4" fillId="5" borderId="22" xfId="5" applyFont="1" applyFill="1" applyBorder="1" applyAlignment="1">
      <alignment vertical="center"/>
    </xf>
    <xf numFmtId="0" fontId="4" fillId="5" borderId="19" xfId="5" applyFont="1" applyFill="1" applyBorder="1" applyAlignment="1">
      <alignment vertical="center"/>
    </xf>
    <xf numFmtId="0" fontId="4" fillId="7" borderId="22" xfId="3" applyFont="1" applyFill="1" applyBorder="1" applyAlignment="1">
      <alignment vertical="center"/>
    </xf>
    <xf numFmtId="0" fontId="4" fillId="7" borderId="25" xfId="3" applyFont="1" applyFill="1" applyBorder="1" applyAlignment="1">
      <alignment vertical="center"/>
    </xf>
    <xf numFmtId="4" fontId="4" fillId="7" borderId="14" xfId="3" applyNumberFormat="1" applyFont="1" applyFill="1" applyBorder="1" applyAlignment="1">
      <alignment vertical="center"/>
    </xf>
    <xf numFmtId="3" fontId="4" fillId="0" borderId="0" xfId="3" applyNumberFormat="1" applyFont="1" applyFill="1" applyAlignment="1">
      <alignment vertical="center"/>
    </xf>
    <xf numFmtId="3" fontId="3" fillId="0" borderId="0" xfId="3" applyNumberFormat="1" applyFont="1" applyFill="1" applyAlignment="1">
      <alignment vertical="center"/>
    </xf>
    <xf numFmtId="1" fontId="4" fillId="2" borderId="1" xfId="3" applyNumberFormat="1" applyFont="1" applyFill="1" applyBorder="1" applyAlignment="1">
      <alignment horizontal="center" vertical="center"/>
    </xf>
    <xf numFmtId="0" fontId="4" fillId="4" borderId="1" xfId="5" applyFont="1" applyFill="1" applyBorder="1" applyAlignment="1">
      <alignment horizontal="left" vertical="center"/>
    </xf>
    <xf numFmtId="0" fontId="4" fillId="5" borderId="1" xfId="5" applyFont="1" applyFill="1" applyBorder="1" applyAlignment="1">
      <alignment horizontal="left" vertical="center"/>
    </xf>
    <xf numFmtId="0" fontId="4" fillId="0" borderId="19" xfId="5" applyFont="1" applyFill="1" applyBorder="1" applyAlignment="1">
      <alignment horizontal="left" vertical="center"/>
    </xf>
    <xf numFmtId="0" fontId="4" fillId="0" borderId="20" xfId="5" applyFont="1" applyFill="1" applyBorder="1" applyAlignment="1">
      <alignment horizontal="left" vertical="center"/>
    </xf>
    <xf numFmtId="0" fontId="7" fillId="0" borderId="26" xfId="3" applyFont="1" applyFill="1" applyBorder="1" applyAlignment="1">
      <alignment horizontal="left" vertical="center" wrapText="1"/>
    </xf>
    <xf numFmtId="0" fontId="3" fillId="0" borderId="0" xfId="3" applyFont="1" applyFill="1" applyAlignment="1">
      <alignment horizontal="left" vertical="center"/>
    </xf>
    <xf numFmtId="4" fontId="3" fillId="0" borderId="0" xfId="3" applyNumberFormat="1" applyFont="1" applyFill="1" applyAlignment="1">
      <alignment vertical="center"/>
    </xf>
    <xf numFmtId="0" fontId="3" fillId="3" borderId="1" xfId="5" applyFont="1" applyFill="1" applyBorder="1" applyAlignment="1">
      <alignment horizontal="left" vertical="center"/>
    </xf>
    <xf numFmtId="0" fontId="3" fillId="3" borderId="22" xfId="5" applyFont="1" applyFill="1" applyBorder="1" applyAlignment="1">
      <alignment horizontal="left" vertical="center"/>
    </xf>
    <xf numFmtId="4" fontId="4" fillId="3" borderId="14" xfId="5" applyNumberFormat="1" applyFont="1" applyFill="1" applyBorder="1" applyAlignment="1">
      <alignment horizontal="center" vertical="center"/>
    </xf>
    <xf numFmtId="4" fontId="4" fillId="3" borderId="27" xfId="5" applyNumberFormat="1" applyFont="1" applyFill="1" applyBorder="1" applyAlignment="1">
      <alignment horizontal="center" vertical="center"/>
    </xf>
    <xf numFmtId="0" fontId="3" fillId="2" borderId="0" xfId="5" applyFont="1" applyFill="1" applyAlignment="1">
      <alignment horizontal="center" vertical="center"/>
    </xf>
    <xf numFmtId="0" fontId="4" fillId="2" borderId="26" xfId="5" applyFont="1" applyFill="1" applyBorder="1" applyAlignment="1">
      <alignment vertical="center"/>
    </xf>
    <xf numFmtId="4" fontId="3" fillId="2" borderId="0" xfId="5" applyNumberFormat="1" applyFont="1" applyFill="1" applyAlignment="1">
      <alignment horizontal="center" vertical="center"/>
    </xf>
    <xf numFmtId="4" fontId="3" fillId="2" borderId="2" xfId="5" applyNumberFormat="1" applyFont="1" applyFill="1" applyBorder="1" applyAlignment="1">
      <alignment horizontal="center" vertical="center"/>
    </xf>
    <xf numFmtId="0" fontId="3" fillId="0" borderId="1" xfId="6" applyFont="1" applyFill="1" applyBorder="1" applyAlignment="1">
      <alignment vertical="center" wrapText="1"/>
    </xf>
    <xf numFmtId="4" fontId="3" fillId="0" borderId="15" xfId="5" applyNumberFormat="1" applyFont="1" applyFill="1" applyBorder="1" applyAlignment="1">
      <alignment horizontal="right" wrapText="1"/>
    </xf>
    <xf numFmtId="0" fontId="4" fillId="0" borderId="5" xfId="5" applyFont="1" applyFill="1" applyBorder="1" applyAlignment="1">
      <alignment vertical="center" wrapText="1"/>
    </xf>
    <xf numFmtId="4" fontId="3" fillId="8" borderId="22" xfId="5" applyNumberFormat="1" applyFont="1" applyFill="1" applyBorder="1" applyAlignment="1">
      <alignment horizontal="right" vertical="center" wrapText="1"/>
    </xf>
    <xf numFmtId="4" fontId="3" fillId="8" borderId="1" xfId="5" applyNumberFormat="1" applyFont="1" applyFill="1" applyBorder="1" applyAlignment="1">
      <alignment horizontal="right" vertical="center" wrapText="1"/>
    </xf>
    <xf numFmtId="4" fontId="3" fillId="8" borderId="25" xfId="5" applyNumberFormat="1" applyFont="1" applyFill="1" applyBorder="1" applyAlignment="1">
      <alignment horizontal="right" vertical="center" wrapText="1"/>
    </xf>
    <xf numFmtId="0" fontId="4" fillId="2" borderId="17" xfId="5" applyFont="1" applyFill="1" applyBorder="1" applyAlignment="1">
      <alignment vertical="center"/>
    </xf>
    <xf numFmtId="0" fontId="4" fillId="2" borderId="18" xfId="5" applyFont="1" applyFill="1" applyBorder="1" applyAlignment="1">
      <alignment vertical="center"/>
    </xf>
    <xf numFmtId="4" fontId="3" fillId="0" borderId="21" xfId="5" applyNumberFormat="1" applyFont="1" applyFill="1" applyBorder="1" applyAlignment="1">
      <alignment horizontal="right" vertical="center" wrapText="1"/>
    </xf>
    <xf numFmtId="0" fontId="3" fillId="0" borderId="4" xfId="7" applyFont="1" applyFill="1" applyBorder="1" applyAlignment="1">
      <alignment vertical="center" wrapText="1"/>
    </xf>
    <xf numFmtId="0" fontId="3" fillId="0" borderId="5" xfId="7" applyFont="1" applyFill="1" applyBorder="1" applyAlignment="1">
      <alignment vertical="center" wrapText="1"/>
    </xf>
    <xf numFmtId="0" fontId="3" fillId="0" borderId="1" xfId="7" applyFont="1" applyFill="1" applyBorder="1" applyAlignment="1">
      <alignment vertical="center" wrapText="1"/>
    </xf>
    <xf numFmtId="4" fontId="3" fillId="0" borderId="1" xfId="7" applyNumberFormat="1" applyFont="1" applyFill="1" applyBorder="1" applyAlignment="1">
      <alignment horizontal="right" vertical="center" wrapText="1"/>
    </xf>
    <xf numFmtId="0" fontId="3" fillId="2" borderId="1" xfId="6" applyFont="1" applyFill="1" applyBorder="1" applyAlignment="1">
      <alignment vertical="center" wrapText="1"/>
    </xf>
    <xf numFmtId="4" fontId="3" fillId="5" borderId="1" xfId="5" applyNumberFormat="1" applyFont="1" applyFill="1" applyBorder="1" applyAlignment="1">
      <alignment horizontal="right" vertical="center" wrapText="1"/>
    </xf>
    <xf numFmtId="4" fontId="3" fillId="0" borderId="0" xfId="5" applyNumberFormat="1" applyFont="1" applyFill="1" applyAlignment="1">
      <alignment horizontal="right" vertical="center" wrapText="1"/>
    </xf>
    <xf numFmtId="0" fontId="4" fillId="2" borderId="0" xfId="5" applyFont="1" applyFill="1" applyAlignment="1">
      <alignment vertical="center"/>
    </xf>
    <xf numFmtId="4" fontId="3" fillId="2" borderId="0" xfId="7" applyNumberFormat="1" applyFont="1" applyFill="1" applyAlignment="1">
      <alignment horizontal="center" vertical="center"/>
    </xf>
    <xf numFmtId="0" fontId="3" fillId="0" borderId="1" xfId="5" applyFont="1" applyFill="1" applyBorder="1" applyAlignment="1">
      <alignment horizontal="left" vertical="center" wrapText="1"/>
    </xf>
    <xf numFmtId="0" fontId="4" fillId="0" borderId="1" xfId="5" applyFont="1" applyFill="1" applyBorder="1" applyAlignment="1">
      <alignment vertical="center"/>
    </xf>
    <xf numFmtId="4" fontId="3" fillId="0" borderId="1" xfId="5" applyNumberFormat="1" applyFont="1" applyFill="1" applyBorder="1" applyAlignment="1">
      <alignment horizontal="right" vertical="center" wrapText="1"/>
    </xf>
    <xf numFmtId="0" fontId="4" fillId="5" borderId="1" xfId="5" applyFont="1" applyFill="1" applyBorder="1" applyAlignment="1">
      <alignment vertical="center"/>
    </xf>
    <xf numFmtId="4" fontId="3" fillId="2" borderId="3" xfId="7" applyNumberFormat="1" applyFont="1" applyFill="1" applyBorder="1" applyAlignment="1">
      <alignment horizontal="center" vertical="center"/>
    </xf>
    <xf numFmtId="4" fontId="3" fillId="0" borderId="4" xfId="5" applyNumberFormat="1" applyFont="1" applyFill="1" applyBorder="1" applyAlignment="1">
      <alignment horizontal="right" wrapText="1"/>
    </xf>
    <xf numFmtId="4" fontId="4" fillId="7" borderId="1" xfId="5" applyNumberFormat="1" applyFont="1" applyFill="1" applyBorder="1" applyAlignment="1">
      <alignment horizontal="right" vertical="center" wrapText="1"/>
    </xf>
    <xf numFmtId="0" fontId="4" fillId="8" borderId="1" xfId="5" applyFont="1" applyFill="1" applyBorder="1" applyAlignment="1">
      <alignment horizontal="left" vertical="center" wrapText="1"/>
    </xf>
    <xf numFmtId="0" fontId="4" fillId="8" borderId="1" xfId="5" applyFont="1" applyFill="1" applyBorder="1" applyAlignment="1">
      <alignment horizontal="left" vertical="center"/>
    </xf>
    <xf numFmtId="0" fontId="4" fillId="2" borderId="20" xfId="5" applyFont="1" applyFill="1" applyBorder="1" applyAlignment="1">
      <alignment horizontal="left" vertical="center"/>
    </xf>
    <xf numFmtId="0" fontId="4" fillId="2" borderId="22" xfId="5" applyFont="1" applyFill="1" applyBorder="1" applyAlignment="1">
      <alignment horizontal="left" vertical="center"/>
    </xf>
    <xf numFmtId="0" fontId="4" fillId="2" borderId="28" xfId="5" applyFont="1" applyFill="1" applyBorder="1" applyAlignment="1">
      <alignment horizontal="left" vertical="center"/>
    </xf>
    <xf numFmtId="0" fontId="4" fillId="7" borderId="1" xfId="5" applyFont="1" applyFill="1" applyBorder="1" applyAlignment="1">
      <alignment horizontal="left" vertical="center"/>
    </xf>
    <xf numFmtId="0" fontId="8" fillId="2" borderId="0" xfId="0" applyFont="1" applyFill="1"/>
    <xf numFmtId="0" fontId="8" fillId="2" borderId="30" xfId="2" applyFont="1" applyFill="1" applyBorder="1" applyAlignment="1">
      <alignment vertical="center"/>
    </xf>
    <xf numFmtId="3" fontId="8" fillId="2" borderId="2" xfId="2" applyNumberFormat="1" applyFont="1" applyFill="1" applyBorder="1" applyAlignment="1">
      <alignment vertical="center"/>
    </xf>
    <xf numFmtId="3" fontId="8" fillId="2" borderId="3" xfId="2" applyNumberFormat="1" applyFont="1" applyFill="1" applyBorder="1" applyAlignment="1">
      <alignment vertical="center"/>
    </xf>
    <xf numFmtId="0" fontId="7" fillId="2" borderId="30" xfId="2" applyFont="1" applyFill="1" applyBorder="1" applyAlignment="1">
      <alignment vertical="center"/>
    </xf>
    <xf numFmtId="3" fontId="7" fillId="2" borderId="3" xfId="2" applyNumberFormat="1" applyFont="1" applyFill="1" applyBorder="1" applyAlignment="1">
      <alignment vertical="center"/>
    </xf>
    <xf numFmtId="0" fontId="8" fillId="2" borderId="13" xfId="2" applyFont="1" applyFill="1" applyBorder="1" applyAlignment="1">
      <alignment vertical="center"/>
    </xf>
    <xf numFmtId="3" fontId="8" fillId="2" borderId="14" xfId="2" applyNumberFormat="1" applyFont="1" applyFill="1" applyBorder="1" applyAlignment="1">
      <alignment vertical="center"/>
    </xf>
    <xf numFmtId="0" fontId="7" fillId="2" borderId="13" xfId="2" applyFont="1" applyFill="1" applyBorder="1" applyAlignment="1">
      <alignment vertical="center"/>
    </xf>
    <xf numFmtId="3" fontId="7" fillId="2" borderId="1" xfId="2" applyNumberFormat="1" applyFont="1" applyFill="1" applyBorder="1" applyAlignment="1">
      <alignment vertical="center"/>
    </xf>
    <xf numFmtId="164" fontId="8" fillId="2" borderId="0" xfId="1" applyFont="1" applyFill="1"/>
    <xf numFmtId="3" fontId="8" fillId="2" borderId="0" xfId="0" applyNumberFormat="1" applyFont="1" applyFill="1"/>
    <xf numFmtId="0" fontId="7" fillId="2" borderId="29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</cellXfs>
  <cellStyles count="8">
    <cellStyle name="Migliaia" xfId="1" builtinId="3" customBuiltin="1"/>
    <cellStyle name="Normale" xfId="0" builtinId="0" customBuiltin="1"/>
    <cellStyle name="Normale 2" xfId="2" xr:uid="{FA14CCE1-4F44-4C2C-ABB2-675CF9CECF97}"/>
    <cellStyle name="Normale 3" xfId="3" xr:uid="{801A6181-0670-4C33-BBE9-4196D0475038}"/>
    <cellStyle name="Normale_ENTRATE" xfId="4" xr:uid="{97AD3B37-8CFA-40B8-BF0E-5DA49E7E6B53}"/>
    <cellStyle name="Normale_Foglio1" xfId="5" xr:uid="{418AC833-3E11-4A17-9DE8-38784AE485D8}"/>
    <cellStyle name="Normale_USCITE_1" xfId="6" xr:uid="{604D1CE5-3ED1-41BC-B376-30B937397138}"/>
    <cellStyle name="Normale_USCITE_2" xfId="7" xr:uid="{65A02BDB-4F59-43C3-8B55-A82AD49863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B6AC3-51EC-411A-8C13-49C14424C30F}">
  <dimension ref="A1:AR42"/>
  <sheetViews>
    <sheetView tabSelected="1" topLeftCell="E1" workbookViewId="0"/>
  </sheetViews>
  <sheetFormatPr defaultColWidth="35.7265625" defaultRowHeight="12" outlineLevelRow="4" x14ac:dyDescent="0.35"/>
  <cols>
    <col min="1" max="1" width="16.08984375" style="1" hidden="1" customWidth="1"/>
    <col min="2" max="2" width="32" style="1" hidden="1" customWidth="1"/>
    <col min="3" max="3" width="11.7265625" style="1" hidden="1" customWidth="1"/>
    <col min="4" max="4" width="0" style="2" hidden="1" customWidth="1"/>
    <col min="5" max="5" width="12.81640625" style="1" customWidth="1"/>
    <col min="6" max="6" width="54" style="1" customWidth="1"/>
    <col min="7" max="9" width="17.54296875" style="65" bestFit="1" customWidth="1"/>
    <col min="10" max="10" width="35.7265625" style="1" customWidth="1"/>
    <col min="11" max="16384" width="35.7265625" style="1"/>
  </cols>
  <sheetData>
    <row r="1" spans="1:9" ht="16.149999999999999" customHeight="1" x14ac:dyDescent="0.35">
      <c r="G1" s="66" t="s">
        <v>0</v>
      </c>
      <c r="H1" s="66"/>
      <c r="I1" s="66"/>
    </row>
    <row r="2" spans="1:9" ht="16.149999999999999" customHeight="1" x14ac:dyDescent="0.35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</row>
    <row r="3" spans="1:9" ht="16.149999999999999" customHeight="1" outlineLevel="2" x14ac:dyDescent="0.3">
      <c r="A3" s="7"/>
      <c r="B3" s="7"/>
      <c r="C3" s="7"/>
      <c r="D3" s="8"/>
      <c r="E3" s="9"/>
      <c r="F3" s="10" t="s">
        <v>10</v>
      </c>
      <c r="G3" s="11"/>
      <c r="H3" s="12">
        <v>990863227</v>
      </c>
      <c r="I3" s="13"/>
    </row>
    <row r="4" spans="1:9" ht="16.149999999999999" customHeight="1" outlineLevel="2" x14ac:dyDescent="0.3">
      <c r="A4" s="14"/>
      <c r="B4" s="14"/>
      <c r="C4" s="14"/>
      <c r="D4" s="15"/>
      <c r="E4" s="16"/>
      <c r="F4" s="17" t="s">
        <v>11</v>
      </c>
      <c r="G4" s="18"/>
      <c r="H4" s="19"/>
      <c r="I4" s="20">
        <v>973681064</v>
      </c>
    </row>
    <row r="5" spans="1:9" ht="16.149999999999999" customHeight="1" outlineLevel="2" x14ac:dyDescent="0.3">
      <c r="A5" s="21"/>
      <c r="B5" s="21"/>
      <c r="C5" s="21"/>
      <c r="D5" s="22"/>
      <c r="E5" s="23" t="str">
        <f>CONCATENATE(C6,"   ",D6)</f>
        <v>1.2   ENTRATE DERIVANTI DA TRASFERIMENTI CORRENTI</v>
      </c>
      <c r="F5" s="23"/>
      <c r="G5" s="24"/>
      <c r="H5" s="24"/>
      <c r="I5" s="24"/>
    </row>
    <row r="6" spans="1:9" ht="16.149999999999999" customHeight="1" outlineLevel="4" x14ac:dyDescent="0.3">
      <c r="A6" s="25" t="s">
        <v>12</v>
      </c>
      <c r="B6" s="25" t="s">
        <v>13</v>
      </c>
      <c r="C6" s="25" t="s">
        <v>14</v>
      </c>
      <c r="D6" s="26" t="s">
        <v>15</v>
      </c>
      <c r="E6" s="27" t="s">
        <v>16</v>
      </c>
      <c r="F6" s="27" t="s">
        <v>17</v>
      </c>
      <c r="G6" s="28">
        <v>141861369.12</v>
      </c>
      <c r="H6" s="28">
        <v>300258118.89000005</v>
      </c>
      <c r="I6" s="28">
        <v>286746581.60000002</v>
      </c>
    </row>
    <row r="7" spans="1:9" ht="16.149999999999999" customHeight="1" outlineLevel="4" x14ac:dyDescent="0.3">
      <c r="A7" s="7" t="s">
        <v>12</v>
      </c>
      <c r="B7" s="7" t="s">
        <v>13</v>
      </c>
      <c r="C7" s="7" t="s">
        <v>14</v>
      </c>
      <c r="D7" s="29" t="s">
        <v>15</v>
      </c>
      <c r="E7" s="27" t="s">
        <v>18</v>
      </c>
      <c r="F7" s="27" t="s">
        <v>19</v>
      </c>
      <c r="G7" s="28">
        <v>6731401.2400000002</v>
      </c>
      <c r="H7" s="28">
        <v>3004758</v>
      </c>
      <c r="I7" s="28">
        <v>1517170</v>
      </c>
    </row>
    <row r="8" spans="1:9" ht="16.149999999999999" customHeight="1" outlineLevel="4" x14ac:dyDescent="0.3">
      <c r="A8" s="7" t="s">
        <v>12</v>
      </c>
      <c r="B8" s="7" t="s">
        <v>13</v>
      </c>
      <c r="C8" s="7" t="s">
        <v>14</v>
      </c>
      <c r="D8" s="29" t="s">
        <v>15</v>
      </c>
      <c r="E8" s="27" t="s">
        <v>20</v>
      </c>
      <c r="F8" s="27" t="s">
        <v>21</v>
      </c>
      <c r="G8" s="28">
        <v>36512</v>
      </c>
      <c r="H8" s="28">
        <v>150000</v>
      </c>
      <c r="I8" s="28">
        <v>155000</v>
      </c>
    </row>
    <row r="9" spans="1:9" ht="16.149999999999999" customHeight="1" outlineLevel="4" x14ac:dyDescent="0.3">
      <c r="A9" s="7" t="s">
        <v>12</v>
      </c>
      <c r="B9" s="7" t="s">
        <v>13</v>
      </c>
      <c r="C9" s="7" t="s">
        <v>14</v>
      </c>
      <c r="D9" s="29" t="s">
        <v>15</v>
      </c>
      <c r="E9" s="27" t="s">
        <v>22</v>
      </c>
      <c r="F9" s="27" t="s">
        <v>23</v>
      </c>
      <c r="G9" s="28">
        <v>16847362.748</v>
      </c>
      <c r="H9" s="28">
        <v>54706000.310000002</v>
      </c>
      <c r="I9" s="28">
        <v>40598932.867999993</v>
      </c>
    </row>
    <row r="10" spans="1:9" s="33" customFormat="1" ht="16.149999999999999" customHeight="1" outlineLevel="3" x14ac:dyDescent="0.35">
      <c r="A10" s="30"/>
      <c r="B10" s="30"/>
      <c r="C10" s="30"/>
      <c r="D10" s="31" t="s">
        <v>24</v>
      </c>
      <c r="E10" s="67" t="str">
        <f>D10</f>
        <v xml:space="preserve">ENTRATE DERIVANTI DA TRASFERIMENTI CORRENTI </v>
      </c>
      <c r="F10" s="67"/>
      <c r="G10" s="32">
        <f>SUBTOTAL(9,G6:G9)</f>
        <v>165476645.10800001</v>
      </c>
      <c r="H10" s="32">
        <f>SUBTOTAL(9,H6:H9)</f>
        <v>358118877.20000005</v>
      </c>
      <c r="I10" s="32">
        <f>SUBTOTAL(9,I6:I9)</f>
        <v>329017684.46799999</v>
      </c>
    </row>
    <row r="11" spans="1:9" s="33" customFormat="1" ht="16.149999999999999" customHeight="1" outlineLevel="3" x14ac:dyDescent="0.3">
      <c r="A11" s="30"/>
      <c r="B11" s="30"/>
      <c r="C11" s="30"/>
      <c r="D11" s="34"/>
      <c r="E11" s="35" t="str">
        <f>CONCATENATE(C12,"   ",D12)</f>
        <v>1.3   ALTRE ENTRATE</v>
      </c>
      <c r="F11" s="36"/>
      <c r="G11" s="37"/>
      <c r="H11" s="37"/>
      <c r="I11" s="37"/>
    </row>
    <row r="12" spans="1:9" ht="16.149999999999999" customHeight="1" outlineLevel="4" x14ac:dyDescent="0.3">
      <c r="A12" s="7" t="s">
        <v>12</v>
      </c>
      <c r="B12" s="7" t="s">
        <v>13</v>
      </c>
      <c r="C12" s="7" t="s">
        <v>25</v>
      </c>
      <c r="D12" s="29" t="s">
        <v>26</v>
      </c>
      <c r="E12" s="27" t="s">
        <v>27</v>
      </c>
      <c r="F12" s="27" t="s">
        <v>28</v>
      </c>
      <c r="G12" s="28">
        <v>13827175.9</v>
      </c>
      <c r="H12" s="28">
        <v>3842252</v>
      </c>
      <c r="I12" s="28">
        <v>3498520</v>
      </c>
    </row>
    <row r="13" spans="1:9" ht="16.149999999999999" customHeight="1" outlineLevel="4" x14ac:dyDescent="0.3">
      <c r="A13" s="7" t="s">
        <v>12</v>
      </c>
      <c r="B13" s="7" t="s">
        <v>13</v>
      </c>
      <c r="C13" s="7" t="s">
        <v>25</v>
      </c>
      <c r="D13" s="29" t="s">
        <v>26</v>
      </c>
      <c r="E13" s="27" t="s">
        <v>29</v>
      </c>
      <c r="F13" s="27" t="s">
        <v>30</v>
      </c>
      <c r="G13" s="28">
        <v>258651.18</v>
      </c>
      <c r="H13" s="28">
        <v>4705723.8830779996</v>
      </c>
      <c r="I13" s="28">
        <v>4705723.8830779996</v>
      </c>
    </row>
    <row r="14" spans="1:9" ht="16.149999999999999" customHeight="1" outlineLevel="4" x14ac:dyDescent="0.3">
      <c r="A14" s="7" t="s">
        <v>12</v>
      </c>
      <c r="B14" s="7" t="s">
        <v>13</v>
      </c>
      <c r="C14" s="7" t="s">
        <v>25</v>
      </c>
      <c r="D14" s="29" t="s">
        <v>26</v>
      </c>
      <c r="E14" s="27" t="s">
        <v>31</v>
      </c>
      <c r="F14" s="27" t="s">
        <v>32</v>
      </c>
      <c r="G14" s="28">
        <v>6678809.1000000006</v>
      </c>
      <c r="H14" s="28">
        <v>7531983.3478148459</v>
      </c>
      <c r="I14" s="28">
        <v>7528183.3478148459</v>
      </c>
    </row>
    <row r="15" spans="1:9" ht="16.149999999999999" customHeight="1" outlineLevel="4" x14ac:dyDescent="0.3">
      <c r="A15" s="7" t="s">
        <v>12</v>
      </c>
      <c r="B15" s="7" t="s">
        <v>13</v>
      </c>
      <c r="C15" s="7" t="s">
        <v>25</v>
      </c>
      <c r="D15" s="29" t="s">
        <v>26</v>
      </c>
      <c r="E15" s="27" t="s">
        <v>33</v>
      </c>
      <c r="F15" s="27" t="s">
        <v>34</v>
      </c>
      <c r="G15" s="28">
        <v>5137446.1100000003</v>
      </c>
      <c r="H15" s="28">
        <v>4808228.192999999</v>
      </c>
      <c r="I15" s="28">
        <v>6352881.949000001</v>
      </c>
    </row>
    <row r="16" spans="1:9" ht="16.149999999999999" customHeight="1" outlineLevel="4" x14ac:dyDescent="0.3">
      <c r="A16" s="7" t="s">
        <v>12</v>
      </c>
      <c r="B16" s="7" t="s">
        <v>13</v>
      </c>
      <c r="C16" s="7" t="s">
        <v>25</v>
      </c>
      <c r="D16" s="29" t="s">
        <v>26</v>
      </c>
      <c r="E16" s="27" t="s">
        <v>35</v>
      </c>
      <c r="F16" s="27" t="s">
        <v>36</v>
      </c>
      <c r="G16" s="28">
        <v>8262509.5100000007</v>
      </c>
      <c r="H16" s="28">
        <v>17614673.25</v>
      </c>
      <c r="I16" s="28">
        <v>11458601.25</v>
      </c>
    </row>
    <row r="17" spans="1:9" s="33" customFormat="1" ht="16.149999999999999" customHeight="1" outlineLevel="3" x14ac:dyDescent="0.35">
      <c r="A17" s="30"/>
      <c r="B17" s="30"/>
      <c r="C17" s="30"/>
      <c r="D17" s="31" t="s">
        <v>37</v>
      </c>
      <c r="E17" s="67" t="str">
        <f>D17</f>
        <v xml:space="preserve">ALTRE ENTRATE </v>
      </c>
      <c r="F17" s="67"/>
      <c r="G17" s="32">
        <f>SUBTOTAL(9,G12:G16)</f>
        <v>34164591.799999997</v>
      </c>
      <c r="H17" s="32">
        <f>SUBTOTAL(9,H12:H16)</f>
        <v>38502860.673892841</v>
      </c>
      <c r="I17" s="32">
        <f>SUBTOTAL(9,I12:I16)</f>
        <v>33543910.429892845</v>
      </c>
    </row>
    <row r="18" spans="1:9" s="33" customFormat="1" ht="16.149999999999999" customHeight="1" outlineLevel="2" x14ac:dyDescent="0.35">
      <c r="A18" s="38"/>
      <c r="B18" s="38" t="s">
        <v>38</v>
      </c>
      <c r="C18" s="38"/>
      <c r="D18" s="39"/>
      <c r="E18" s="68" t="str">
        <f>B18</f>
        <v xml:space="preserve">TITOLO I - ENTRATE CORRENTI </v>
      </c>
      <c r="F18" s="68"/>
      <c r="G18" s="40">
        <f>SUBTOTAL(9,G6:G16)</f>
        <v>199641236.90800002</v>
      </c>
      <c r="H18" s="40">
        <f>SUBTOTAL(9,H6:H16)</f>
        <v>396621737.8738929</v>
      </c>
      <c r="I18" s="40">
        <f>SUBTOTAL(9,I6:I16)</f>
        <v>362561594.89789283</v>
      </c>
    </row>
    <row r="19" spans="1:9" s="33" customFormat="1" ht="16.149999999999999" customHeight="1" outlineLevel="2" x14ac:dyDescent="0.3">
      <c r="A19" s="41"/>
      <c r="B19" s="41"/>
      <c r="C19" s="41"/>
      <c r="D19" s="42"/>
      <c r="E19" s="69" t="str">
        <f>CONCATENATE(C21,"   ",D21)</f>
        <v>2.1   ENTRATE PER ALIENAZIONE DI BENI PATRIMONIALI E RISCOSSIONE DI CREDITI</v>
      </c>
      <c r="F19" s="69"/>
      <c r="G19" s="24"/>
      <c r="H19" s="24"/>
      <c r="I19" s="24"/>
    </row>
    <row r="20" spans="1:9" s="33" customFormat="1" ht="16.149999999999999" customHeight="1" outlineLevel="2" x14ac:dyDescent="0.3">
      <c r="A20" s="25" t="s">
        <v>12</v>
      </c>
      <c r="B20" s="43" t="s">
        <v>39</v>
      </c>
      <c r="C20" s="43" t="s">
        <v>40</v>
      </c>
      <c r="D20" s="44" t="s">
        <v>41</v>
      </c>
      <c r="E20" s="45" t="s">
        <v>42</v>
      </c>
      <c r="F20" s="45" t="s">
        <v>43</v>
      </c>
      <c r="G20" s="28">
        <v>0</v>
      </c>
      <c r="H20" s="28">
        <v>0</v>
      </c>
      <c r="I20" s="28">
        <v>0</v>
      </c>
    </row>
    <row r="21" spans="1:9" ht="16.149999999999999" customHeight="1" outlineLevel="4" x14ac:dyDescent="0.3">
      <c r="A21" s="7" t="s">
        <v>12</v>
      </c>
      <c r="B21" s="7" t="s">
        <v>39</v>
      </c>
      <c r="C21" s="7" t="s">
        <v>40</v>
      </c>
      <c r="D21" s="29" t="s">
        <v>41</v>
      </c>
      <c r="E21" s="27" t="s">
        <v>44</v>
      </c>
      <c r="F21" s="27" t="s">
        <v>45</v>
      </c>
      <c r="G21" s="28">
        <v>5400</v>
      </c>
      <c r="H21" s="28">
        <v>0</v>
      </c>
      <c r="I21" s="28">
        <v>0</v>
      </c>
    </row>
    <row r="22" spans="1:9" ht="16.149999999999999" customHeight="1" outlineLevel="4" x14ac:dyDescent="0.3">
      <c r="A22" s="7" t="s">
        <v>12</v>
      </c>
      <c r="B22" s="7" t="s">
        <v>39</v>
      </c>
      <c r="C22" s="7" t="s">
        <v>40</v>
      </c>
      <c r="D22" s="29" t="s">
        <v>41</v>
      </c>
      <c r="E22" s="27" t="s">
        <v>46</v>
      </c>
      <c r="F22" s="27" t="s">
        <v>47</v>
      </c>
      <c r="G22" s="28">
        <v>0</v>
      </c>
      <c r="H22" s="28">
        <v>0</v>
      </c>
      <c r="I22" s="28">
        <v>0</v>
      </c>
    </row>
    <row r="23" spans="1:9" ht="16.149999999999999" customHeight="1" outlineLevel="4" x14ac:dyDescent="0.3">
      <c r="A23" s="7" t="s">
        <v>12</v>
      </c>
      <c r="B23" s="7" t="s">
        <v>39</v>
      </c>
      <c r="C23" s="7" t="s">
        <v>40</v>
      </c>
      <c r="D23" s="29" t="s">
        <v>41</v>
      </c>
      <c r="E23" s="27" t="s">
        <v>48</v>
      </c>
      <c r="F23" s="27" t="s">
        <v>49</v>
      </c>
      <c r="G23" s="28">
        <v>0</v>
      </c>
      <c r="H23" s="28">
        <v>2600000</v>
      </c>
      <c r="I23" s="28">
        <v>2600000</v>
      </c>
    </row>
    <row r="24" spans="1:9" s="33" customFormat="1" ht="16.149999999999999" customHeight="1" outlineLevel="3" x14ac:dyDescent="0.35">
      <c r="A24" s="30"/>
      <c r="B24" s="30"/>
      <c r="C24" s="30"/>
      <c r="D24" s="31" t="s">
        <v>50</v>
      </c>
      <c r="E24" s="46" t="str">
        <f>D24</f>
        <v xml:space="preserve">ENTRATE PER ALIENAZIONE DI BENI PATRIMONIALI E RISCOSSIONE DI CREDITI </v>
      </c>
      <c r="F24" s="46"/>
      <c r="G24" s="32">
        <f>SUBTOTAL(9,G20:G23)</f>
        <v>5400</v>
      </c>
      <c r="H24" s="32">
        <f>SUBTOTAL(9,H20:H23)</f>
        <v>2600000</v>
      </c>
      <c r="I24" s="32">
        <f>SUBTOTAL(9,I20:I23)</f>
        <v>2600000</v>
      </c>
    </row>
    <row r="25" spans="1:9" s="33" customFormat="1" ht="16.149999999999999" customHeight="1" outlineLevel="3" x14ac:dyDescent="0.3">
      <c r="A25" s="30"/>
      <c r="B25" s="30"/>
      <c r="C25" s="30"/>
      <c r="D25" s="31"/>
      <c r="E25" s="23" t="str">
        <f>CONCATENATE(C26,"   ",D26)</f>
        <v>2.2   ENTRATE DERIVANTI DA TRASFERIMENTI IN CONTO CAPITALE</v>
      </c>
      <c r="F25" s="23"/>
      <c r="G25" s="24"/>
      <c r="H25" s="24"/>
      <c r="I25" s="24"/>
    </row>
    <row r="26" spans="1:9" ht="16.149999999999999" customHeight="1" outlineLevel="4" x14ac:dyDescent="0.3">
      <c r="A26" s="7" t="s">
        <v>12</v>
      </c>
      <c r="B26" s="7" t="s">
        <v>39</v>
      </c>
      <c r="C26" s="7" t="s">
        <v>51</v>
      </c>
      <c r="D26" s="29" t="s">
        <v>52</v>
      </c>
      <c r="E26" s="27" t="s">
        <v>53</v>
      </c>
      <c r="F26" s="27" t="s">
        <v>54</v>
      </c>
      <c r="G26" s="28">
        <v>0</v>
      </c>
      <c r="H26" s="28">
        <v>0</v>
      </c>
      <c r="I26" s="28">
        <v>0</v>
      </c>
    </row>
    <row r="27" spans="1:9" ht="16.149999999999999" customHeight="1" outlineLevel="4" x14ac:dyDescent="0.3">
      <c r="A27" s="7" t="s">
        <v>12</v>
      </c>
      <c r="B27" s="7" t="s">
        <v>39</v>
      </c>
      <c r="C27" s="7" t="s">
        <v>51</v>
      </c>
      <c r="D27" s="29" t="s">
        <v>52</v>
      </c>
      <c r="E27" s="27" t="s">
        <v>55</v>
      </c>
      <c r="F27" s="47" t="s">
        <v>56</v>
      </c>
      <c r="G27" s="28">
        <v>0</v>
      </c>
      <c r="H27" s="28">
        <v>4194000</v>
      </c>
      <c r="I27" s="28">
        <v>4194000</v>
      </c>
    </row>
    <row r="28" spans="1:9" ht="16.149999999999999" customHeight="1" outlineLevel="3" x14ac:dyDescent="0.3">
      <c r="A28" s="14"/>
      <c r="B28" s="14"/>
      <c r="C28" s="14"/>
      <c r="D28" s="39" t="s">
        <v>57</v>
      </c>
      <c r="E28" s="27" t="s">
        <v>58</v>
      </c>
      <c r="F28" s="27" t="s">
        <v>59</v>
      </c>
      <c r="G28" s="28">
        <v>0</v>
      </c>
      <c r="H28" s="28">
        <v>0</v>
      </c>
      <c r="I28" s="28">
        <v>0</v>
      </c>
    </row>
    <row r="29" spans="1:9" s="33" customFormat="1" ht="16.149999999999999" customHeight="1" outlineLevel="3" x14ac:dyDescent="0.3">
      <c r="A29" s="41"/>
      <c r="B29" s="41"/>
      <c r="C29" s="41"/>
      <c r="D29" s="42"/>
      <c r="E29" s="69" t="str">
        <f>CONCATENATE(C30,"   ",D30)</f>
        <v>2.3   ACCENSIONE DI MUTUI</v>
      </c>
      <c r="F29" s="69"/>
      <c r="G29" s="24"/>
      <c r="H29" s="24"/>
      <c r="I29" s="24"/>
    </row>
    <row r="30" spans="1:9" ht="16.149999999999999" customHeight="1" outlineLevel="4" x14ac:dyDescent="0.3">
      <c r="A30" s="25" t="s">
        <v>12</v>
      </c>
      <c r="B30" s="43" t="s">
        <v>39</v>
      </c>
      <c r="C30" s="43" t="s">
        <v>60</v>
      </c>
      <c r="D30" s="44" t="s">
        <v>61</v>
      </c>
      <c r="E30" s="45" t="s">
        <v>62</v>
      </c>
      <c r="F30" s="45" t="s">
        <v>63</v>
      </c>
      <c r="G30" s="28">
        <v>0</v>
      </c>
      <c r="H30" s="28">
        <v>0</v>
      </c>
      <c r="I30" s="28">
        <v>0</v>
      </c>
    </row>
    <row r="31" spans="1:9" ht="16.149999999999999" customHeight="1" outlineLevel="4" x14ac:dyDescent="0.3">
      <c r="A31" s="7" t="s">
        <v>12</v>
      </c>
      <c r="B31" s="48" t="s">
        <v>39</v>
      </c>
      <c r="C31" s="48" t="s">
        <v>60</v>
      </c>
      <c r="D31" s="49" t="s">
        <v>61</v>
      </c>
      <c r="E31" s="45" t="s">
        <v>64</v>
      </c>
      <c r="F31" s="45" t="s">
        <v>65</v>
      </c>
      <c r="G31" s="28">
        <v>0</v>
      </c>
      <c r="H31" s="28">
        <v>0</v>
      </c>
      <c r="I31" s="28">
        <v>0</v>
      </c>
    </row>
    <row r="32" spans="1:9" s="33" customFormat="1" ht="16.149999999999999" customHeight="1" outlineLevel="2" x14ac:dyDescent="0.3">
      <c r="A32" s="30"/>
      <c r="B32" s="30" t="s">
        <v>66</v>
      </c>
      <c r="C32" s="30"/>
      <c r="D32" s="50" t="s">
        <v>61</v>
      </c>
      <c r="E32" s="67" t="str">
        <f>D32</f>
        <v>ACCENSIONE DI MUTUI</v>
      </c>
      <c r="F32" s="67"/>
      <c r="G32" s="51">
        <f>SUBTOTAL(9,G26:G31)</f>
        <v>0</v>
      </c>
      <c r="H32" s="52">
        <f>SUBTOTAL(9,H30:H31)</f>
        <v>0</v>
      </c>
      <c r="I32" s="52">
        <f>SUBTOTAL(9,I30:I31)</f>
        <v>0</v>
      </c>
    </row>
    <row r="33" spans="1:44" s="33" customFormat="1" ht="16.149999999999999" customHeight="1" outlineLevel="2" x14ac:dyDescent="0.35">
      <c r="A33" s="30"/>
      <c r="B33" s="30"/>
      <c r="C33" s="30"/>
      <c r="D33" s="31"/>
      <c r="E33" s="68" t="str">
        <f>B32</f>
        <v xml:space="preserve">TITOLO II - ENTRATE IN CONTO CAPITALE </v>
      </c>
      <c r="F33" s="68"/>
      <c r="G33" s="40">
        <f>SUBTOTAL(9,G21:G28)</f>
        <v>5400</v>
      </c>
      <c r="H33" s="40">
        <f>SUBTOTAL(9,H21:H28)+H32</f>
        <v>6794000</v>
      </c>
      <c r="I33" s="40">
        <f>SUBTOTAL(9,I21:I28)+I32</f>
        <v>6794000</v>
      </c>
    </row>
    <row r="34" spans="1:44" ht="16.149999999999999" customHeight="1" outlineLevel="4" x14ac:dyDescent="0.35">
      <c r="A34" s="7" t="s">
        <v>67</v>
      </c>
      <c r="B34" s="7" t="s">
        <v>68</v>
      </c>
      <c r="C34" s="7" t="s">
        <v>69</v>
      </c>
      <c r="D34" s="53" t="s">
        <v>70</v>
      </c>
      <c r="E34" s="70" t="str">
        <f>CONCATENATE(C34,"   ",D34)</f>
        <v>3.1   ENTRATE GESTIONI SPECIALI</v>
      </c>
      <c r="F34" s="70"/>
      <c r="G34" s="54"/>
      <c r="H34" s="54"/>
      <c r="I34" s="54"/>
    </row>
    <row r="35" spans="1:44" s="33" customFormat="1" ht="16.149999999999999" customHeight="1" outlineLevel="2" x14ac:dyDescent="0.3">
      <c r="A35" s="30"/>
      <c r="B35" s="30" t="s">
        <v>71</v>
      </c>
      <c r="C35" s="30"/>
      <c r="D35" s="31" t="str">
        <f>B35</f>
        <v xml:space="preserve">TITOLO III - GESTIONI SPECIALI </v>
      </c>
      <c r="E35" s="27" t="s">
        <v>72</v>
      </c>
      <c r="F35" s="55" t="s">
        <v>70</v>
      </c>
      <c r="G35" s="28">
        <v>6907.42</v>
      </c>
      <c r="H35" s="28">
        <v>26000000</v>
      </c>
      <c r="I35" s="28">
        <v>26000000</v>
      </c>
    </row>
    <row r="36" spans="1:44" s="33" customFormat="1" ht="16.149999999999999" customHeight="1" outlineLevel="2" x14ac:dyDescent="0.35">
      <c r="A36" s="30"/>
      <c r="B36" s="30"/>
      <c r="C36" s="30"/>
      <c r="D36" s="31"/>
      <c r="E36" s="68" t="str">
        <f>B35</f>
        <v xml:space="preserve">TITOLO III - GESTIONI SPECIALI </v>
      </c>
      <c r="F36" s="68"/>
      <c r="G36" s="40">
        <f>SUBTOTAL(9,G35:G35)</f>
        <v>6907.42</v>
      </c>
      <c r="H36" s="40">
        <f>SUBTOTAL(9,H35:H35)</f>
        <v>26000000</v>
      </c>
      <c r="I36" s="40">
        <f>SUBTOTAL(9,I35:I35)</f>
        <v>26000000</v>
      </c>
    </row>
    <row r="37" spans="1:44" ht="16.149999999999999" customHeight="1" outlineLevel="4" x14ac:dyDescent="0.35">
      <c r="A37" s="7" t="s">
        <v>67</v>
      </c>
      <c r="B37" s="7" t="s">
        <v>73</v>
      </c>
      <c r="C37" s="7" t="s">
        <v>74</v>
      </c>
      <c r="D37" s="53" t="s">
        <v>75</v>
      </c>
      <c r="E37" s="56" t="str">
        <f>CONCATENATE(C37,"   ",D37)</f>
        <v>4.1   ENTRATE AVENTI NATURA DI PARTITE DI GIRO</v>
      </c>
      <c r="F37" s="57"/>
      <c r="G37" s="54"/>
      <c r="H37" s="54"/>
      <c r="I37" s="54"/>
    </row>
    <row r="38" spans="1:44" s="33" customFormat="1" ht="16.149999999999999" customHeight="1" outlineLevel="2" x14ac:dyDescent="0.3">
      <c r="A38" s="41"/>
      <c r="B38" s="41" t="s">
        <v>76</v>
      </c>
      <c r="C38" s="41"/>
      <c r="D38" s="42" t="str">
        <f>B38</f>
        <v xml:space="preserve">TITOLO IV - PARTITE DI GIRO </v>
      </c>
      <c r="E38" s="27" t="s">
        <v>77</v>
      </c>
      <c r="F38" s="55" t="s">
        <v>75</v>
      </c>
      <c r="G38" s="28">
        <v>8143098.7800000003</v>
      </c>
      <c r="H38" s="28">
        <v>94000000</v>
      </c>
      <c r="I38" s="28">
        <v>94000000</v>
      </c>
    </row>
    <row r="39" spans="1:44" s="33" customFormat="1" ht="16.149999999999999" customHeight="1" outlineLevel="2" x14ac:dyDescent="0.35">
      <c r="B39" s="33" t="s">
        <v>78</v>
      </c>
      <c r="D39" s="58"/>
      <c r="E39" s="59" t="str">
        <f>B38</f>
        <v xml:space="preserve">TITOLO IV - PARTITE DI GIRO </v>
      </c>
      <c r="F39" s="60"/>
      <c r="G39" s="40">
        <f>SUBTOTAL(9,G38:G38)</f>
        <v>8143098.7800000003</v>
      </c>
      <c r="H39" s="40">
        <f>SUBTOTAL(9,H38:H38)</f>
        <v>94000000</v>
      </c>
      <c r="I39" s="40">
        <f>SUBTOTAL(9,I38:I38)</f>
        <v>94000000</v>
      </c>
    </row>
    <row r="40" spans="1:44" s="2" customFormat="1" ht="16.149999999999999" customHeight="1" x14ac:dyDescent="0.35">
      <c r="E40" s="61" t="s">
        <v>79</v>
      </c>
      <c r="F40" s="62"/>
      <c r="G40" s="63">
        <f>SUBTOTAL(9,G5:G39)</f>
        <v>207796643.10800001</v>
      </c>
      <c r="H40" s="63">
        <f>SUBTOTAL(9,H5:H39)</f>
        <v>523415737.8738929</v>
      </c>
      <c r="I40" s="63">
        <f>SUBTOTAL(9,I5:I39)</f>
        <v>489355594.89789283</v>
      </c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</row>
    <row r="41" spans="1:44" ht="22.5" customHeight="1" x14ac:dyDescent="0.35">
      <c r="A41" s="33"/>
      <c r="B41" s="33"/>
      <c r="C41" s="33"/>
      <c r="D41" s="33"/>
      <c r="E41" s="71" t="s">
        <v>80</v>
      </c>
      <c r="F41" s="71"/>
      <c r="G41" s="71"/>
      <c r="H41" s="71"/>
      <c r="I41" s="71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</row>
    <row r="42" spans="1:44" x14ac:dyDescent="0.35">
      <c r="A42" s="33"/>
      <c r="B42" s="33"/>
      <c r="C42" s="33"/>
      <c r="D42" s="33"/>
      <c r="E42" s="33"/>
      <c r="F42" s="33"/>
      <c r="G42" s="64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</row>
  </sheetData>
  <mergeCells count="11">
    <mergeCell ref="E32:F32"/>
    <mergeCell ref="E33:F33"/>
    <mergeCell ref="E34:F34"/>
    <mergeCell ref="E36:F36"/>
    <mergeCell ref="E41:I41"/>
    <mergeCell ref="G1:I1"/>
    <mergeCell ref="E10:F10"/>
    <mergeCell ref="E17:F17"/>
    <mergeCell ref="E18:F18"/>
    <mergeCell ref="E19:F19"/>
    <mergeCell ref="E29:F29"/>
  </mergeCells>
  <pageMargins left="0.70000000000000007" right="0.70000000000000007" top="0.75" bottom="0.75" header="0.30000000000000004" footer="0.30000000000000004"/>
  <pageSetup paperSize="0" scale="82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1605B-3D22-404D-850B-B908D3BFE44F}">
  <dimension ref="A1:I45"/>
  <sheetViews>
    <sheetView topLeftCell="E1" workbookViewId="0"/>
  </sheetViews>
  <sheetFormatPr defaultColWidth="131.453125" defaultRowHeight="12" outlineLevelRow="4" x14ac:dyDescent="0.35"/>
  <cols>
    <col min="1" max="1" width="16.08984375" style="1" hidden="1" customWidth="1"/>
    <col min="2" max="2" width="30.81640625" style="1" hidden="1" customWidth="1"/>
    <col min="3" max="3" width="11.7265625" style="1" hidden="1" customWidth="1"/>
    <col min="4" max="4" width="39.90625" style="1" hidden="1" customWidth="1"/>
    <col min="5" max="5" width="7.90625" style="72" customWidth="1"/>
    <col min="6" max="6" width="51.90625" style="72" customWidth="1"/>
    <col min="7" max="9" width="13.90625" style="73" bestFit="1" customWidth="1"/>
    <col min="10" max="10" width="131.453125" style="1" customWidth="1"/>
    <col min="11" max="16384" width="131.453125" style="1"/>
  </cols>
  <sheetData>
    <row r="1" spans="1:9" ht="4.9000000000000004" customHeight="1" x14ac:dyDescent="0.35"/>
    <row r="2" spans="1:9" ht="16.899999999999999" customHeight="1" x14ac:dyDescent="0.35">
      <c r="G2" s="66" t="s">
        <v>0</v>
      </c>
      <c r="H2" s="66"/>
      <c r="I2" s="66"/>
    </row>
    <row r="3" spans="1:9" ht="16.149999999999999" customHeight="1" x14ac:dyDescent="0.35">
      <c r="A3" s="3" t="s">
        <v>1</v>
      </c>
      <c r="B3" s="3" t="s">
        <v>2</v>
      </c>
      <c r="C3" s="3" t="s">
        <v>3</v>
      </c>
      <c r="D3" s="3" t="s">
        <v>81</v>
      </c>
      <c r="E3" s="74" t="s">
        <v>5</v>
      </c>
      <c r="F3" s="75" t="s">
        <v>6</v>
      </c>
      <c r="G3" s="76" t="s">
        <v>7</v>
      </c>
      <c r="H3" s="77" t="s">
        <v>8</v>
      </c>
      <c r="I3" s="76" t="s">
        <v>9</v>
      </c>
    </row>
    <row r="4" spans="1:9" s="2" customFormat="1" ht="16.149999999999999" customHeight="1" x14ac:dyDescent="0.35">
      <c r="A4" s="78"/>
      <c r="B4" s="78"/>
      <c r="C4" s="78"/>
      <c r="D4" s="78"/>
      <c r="E4" s="79" t="str">
        <f>CONCATENATE(C5,"   ",D5)</f>
        <v>1.1   FUNZIONAMENTO</v>
      </c>
      <c r="F4" s="79"/>
      <c r="G4" s="80"/>
      <c r="H4" s="81" t="s">
        <v>82</v>
      </c>
      <c r="I4" s="80"/>
    </row>
    <row r="5" spans="1:9" ht="16.149999999999999" customHeight="1" outlineLevel="4" x14ac:dyDescent="0.3">
      <c r="A5" s="7" t="s">
        <v>83</v>
      </c>
      <c r="B5" s="7" t="s">
        <v>84</v>
      </c>
      <c r="C5" s="7" t="s">
        <v>85</v>
      </c>
      <c r="D5" s="8" t="s">
        <v>86</v>
      </c>
      <c r="E5" s="82" t="s">
        <v>87</v>
      </c>
      <c r="F5" s="82" t="s">
        <v>88</v>
      </c>
      <c r="G5" s="28">
        <v>439970.41000000003</v>
      </c>
      <c r="H5" s="28">
        <v>420631.19999999995</v>
      </c>
      <c r="I5" s="28">
        <v>420631.19999999995</v>
      </c>
    </row>
    <row r="6" spans="1:9" ht="16.149999999999999" customHeight="1" outlineLevel="4" x14ac:dyDescent="0.3">
      <c r="A6" s="7" t="s">
        <v>83</v>
      </c>
      <c r="B6" s="7" t="s">
        <v>84</v>
      </c>
      <c r="C6" s="7" t="s">
        <v>85</v>
      </c>
      <c r="D6" s="8" t="s">
        <v>86</v>
      </c>
      <c r="E6" s="82" t="s">
        <v>89</v>
      </c>
      <c r="F6" s="82" t="s">
        <v>90</v>
      </c>
      <c r="G6" s="28">
        <v>11808762.215499999</v>
      </c>
      <c r="H6" s="28">
        <v>171956647.990592</v>
      </c>
      <c r="I6" s="28">
        <v>172959348.48059201</v>
      </c>
    </row>
    <row r="7" spans="1:9" ht="16.149999999999999" customHeight="1" outlineLevel="4" x14ac:dyDescent="0.3">
      <c r="A7" s="7" t="s">
        <v>83</v>
      </c>
      <c r="B7" s="7" t="s">
        <v>84</v>
      </c>
      <c r="C7" s="7" t="s">
        <v>85</v>
      </c>
      <c r="D7" s="8" t="s">
        <v>86</v>
      </c>
      <c r="E7" s="82" t="s">
        <v>91</v>
      </c>
      <c r="F7" s="82" t="s">
        <v>92</v>
      </c>
      <c r="G7" s="83">
        <v>40419723.650000006</v>
      </c>
      <c r="H7" s="83">
        <v>66682934.381999999</v>
      </c>
      <c r="I7" s="83">
        <v>64478365.972000003</v>
      </c>
    </row>
    <row r="8" spans="1:9" ht="16.149999999999999" customHeight="1" outlineLevel="3" x14ac:dyDescent="0.35">
      <c r="A8" s="7"/>
      <c r="B8" s="7"/>
      <c r="C8" s="7"/>
      <c r="D8" s="84" t="s">
        <v>93</v>
      </c>
      <c r="E8" s="107" t="str">
        <f>D8</f>
        <v xml:space="preserve">FUNZIONAMENTO </v>
      </c>
      <c r="F8" s="107"/>
      <c r="G8" s="85">
        <f>SUBTOTAL(9,G5:G7)</f>
        <v>52668456.275500007</v>
      </c>
      <c r="H8" s="86">
        <f>SUBTOTAL(9,H5:H7)</f>
        <v>239060213.57259199</v>
      </c>
      <c r="I8" s="87">
        <f>SUBTOTAL(9,I5:I7)</f>
        <v>237858345.652592</v>
      </c>
    </row>
    <row r="9" spans="1:9" ht="16.149999999999999" customHeight="1" outlineLevel="3" x14ac:dyDescent="0.35">
      <c r="A9" s="7"/>
      <c r="B9" s="7"/>
      <c r="C9" s="7"/>
      <c r="D9" s="30"/>
      <c r="E9" s="88" t="str">
        <f>CONCATENATE(C10,"   ",D10)</f>
        <v>1.2   INTERVENTI DIVERSI</v>
      </c>
      <c r="F9" s="89"/>
      <c r="G9" s="90"/>
      <c r="H9" s="90"/>
      <c r="I9" s="90"/>
    </row>
    <row r="10" spans="1:9" ht="16.149999999999999" customHeight="1" outlineLevel="4" x14ac:dyDescent="0.3">
      <c r="A10" s="7" t="s">
        <v>83</v>
      </c>
      <c r="B10" s="7" t="s">
        <v>84</v>
      </c>
      <c r="C10" s="7" t="s">
        <v>14</v>
      </c>
      <c r="D10" s="8" t="s">
        <v>94</v>
      </c>
      <c r="E10" s="82" t="s">
        <v>95</v>
      </c>
      <c r="F10" s="82" t="s">
        <v>96</v>
      </c>
      <c r="G10" s="28">
        <v>8642667.2599999998</v>
      </c>
      <c r="H10" s="28">
        <v>5348462.6899999995</v>
      </c>
      <c r="I10" s="28">
        <v>9581819.6099999994</v>
      </c>
    </row>
    <row r="11" spans="1:9" ht="16.149999999999999" customHeight="1" outlineLevel="4" x14ac:dyDescent="0.3">
      <c r="A11" s="7" t="s">
        <v>83</v>
      </c>
      <c r="B11" s="7" t="s">
        <v>84</v>
      </c>
      <c r="C11" s="7" t="s">
        <v>14</v>
      </c>
      <c r="D11" s="8" t="s">
        <v>94</v>
      </c>
      <c r="E11" s="82" t="s">
        <v>18</v>
      </c>
      <c r="F11" s="82" t="s">
        <v>97</v>
      </c>
      <c r="G11" s="28">
        <v>212736.8</v>
      </c>
      <c r="H11" s="28">
        <v>213351316.00600001</v>
      </c>
      <c r="I11" s="28">
        <v>213145316.00600001</v>
      </c>
    </row>
    <row r="12" spans="1:9" ht="16.149999999999999" customHeight="1" outlineLevel="4" x14ac:dyDescent="0.3">
      <c r="A12" s="7" t="s">
        <v>83</v>
      </c>
      <c r="B12" s="7" t="s">
        <v>84</v>
      </c>
      <c r="C12" s="7" t="s">
        <v>14</v>
      </c>
      <c r="D12" s="8" t="s">
        <v>94</v>
      </c>
      <c r="E12" s="82" t="s">
        <v>20</v>
      </c>
      <c r="F12" s="82" t="s">
        <v>98</v>
      </c>
      <c r="G12" s="28">
        <v>0</v>
      </c>
      <c r="H12" s="28">
        <v>5296000</v>
      </c>
      <c r="I12" s="28">
        <v>5296000</v>
      </c>
    </row>
    <row r="13" spans="1:9" ht="16.149999999999999" customHeight="1" outlineLevel="4" x14ac:dyDescent="0.3">
      <c r="A13" s="7" t="s">
        <v>83</v>
      </c>
      <c r="B13" s="7" t="s">
        <v>84</v>
      </c>
      <c r="C13" s="7" t="s">
        <v>14</v>
      </c>
      <c r="D13" s="8" t="s">
        <v>94</v>
      </c>
      <c r="E13" s="82" t="s">
        <v>22</v>
      </c>
      <c r="F13" s="82" t="s">
        <v>99</v>
      </c>
      <c r="G13" s="28">
        <v>1250439.9985000002</v>
      </c>
      <c r="H13" s="28">
        <v>13927873.124800002</v>
      </c>
      <c r="I13" s="28">
        <v>13997996.694800003</v>
      </c>
    </row>
    <row r="14" spans="1:9" ht="16.149999999999999" customHeight="1" outlineLevel="4" x14ac:dyDescent="0.3">
      <c r="A14" s="7" t="s">
        <v>83</v>
      </c>
      <c r="B14" s="7" t="s">
        <v>84</v>
      </c>
      <c r="C14" s="7" t="s">
        <v>14</v>
      </c>
      <c r="D14" s="8" t="s">
        <v>94</v>
      </c>
      <c r="E14" s="82" t="s">
        <v>100</v>
      </c>
      <c r="F14" s="82" t="s">
        <v>101</v>
      </c>
      <c r="G14" s="28">
        <v>3391286.71</v>
      </c>
      <c r="H14" s="28">
        <v>1975000</v>
      </c>
      <c r="I14" s="28">
        <v>1585976.4</v>
      </c>
    </row>
    <row r="15" spans="1:9" ht="16.149999999999999" customHeight="1" outlineLevel="4" x14ac:dyDescent="0.3">
      <c r="A15" s="7" t="s">
        <v>83</v>
      </c>
      <c r="B15" s="7" t="s">
        <v>84</v>
      </c>
      <c r="C15" s="7" t="s">
        <v>14</v>
      </c>
      <c r="D15" s="8" t="s">
        <v>94</v>
      </c>
      <c r="E15" s="82" t="s">
        <v>102</v>
      </c>
      <c r="F15" s="82" t="s">
        <v>103</v>
      </c>
      <c r="G15" s="28">
        <v>41074.890000000014</v>
      </c>
      <c r="H15" s="28">
        <v>1014759</v>
      </c>
      <c r="I15" s="28">
        <v>1014759</v>
      </c>
    </row>
    <row r="16" spans="1:9" ht="16.149999999999999" customHeight="1" outlineLevel="3" x14ac:dyDescent="0.35">
      <c r="A16" s="7"/>
      <c r="B16" s="7"/>
      <c r="C16" s="7"/>
      <c r="D16" s="84" t="s">
        <v>104</v>
      </c>
      <c r="E16" s="108" t="str">
        <f>D16</f>
        <v xml:space="preserve">INTERVENTI DIVERSI </v>
      </c>
      <c r="F16" s="108"/>
      <c r="G16" s="86">
        <f>SUBTOTAL(9,G10:G15)</f>
        <v>13538205.658500001</v>
      </c>
      <c r="H16" s="86">
        <f>SUBTOTAL(9,H10:H15)</f>
        <v>240913410.82080001</v>
      </c>
      <c r="I16" s="86">
        <f>SUBTOTAL(9,I10:I15)</f>
        <v>244621867.71079999</v>
      </c>
    </row>
    <row r="17" spans="1:9" ht="16.149999999999999" customHeight="1" outlineLevel="3" x14ac:dyDescent="0.35">
      <c r="A17" s="7"/>
      <c r="B17" s="7"/>
      <c r="C17" s="7"/>
      <c r="D17" s="30"/>
      <c r="E17" s="109" t="str">
        <f>CONCATENATE(C18,"   ",D18)</f>
        <v>1.3   ONERI COMUNI</v>
      </c>
      <c r="F17" s="109"/>
      <c r="G17" s="90"/>
      <c r="H17" s="90"/>
      <c r="I17" s="90"/>
    </row>
    <row r="18" spans="1:9" ht="16.149999999999999" customHeight="1" outlineLevel="4" x14ac:dyDescent="0.35">
      <c r="A18" s="91" t="s">
        <v>105</v>
      </c>
      <c r="B18" s="91" t="s">
        <v>84</v>
      </c>
      <c r="C18" s="91" t="s">
        <v>25</v>
      </c>
      <c r="D18" s="92" t="s">
        <v>106</v>
      </c>
      <c r="E18" s="93" t="s">
        <v>27</v>
      </c>
      <c r="F18" s="93" t="s">
        <v>107</v>
      </c>
      <c r="G18" s="94">
        <v>0</v>
      </c>
      <c r="H18" s="94">
        <v>3500000</v>
      </c>
      <c r="I18" s="94">
        <v>0</v>
      </c>
    </row>
    <row r="19" spans="1:9" ht="16.149999999999999" customHeight="1" outlineLevel="3" x14ac:dyDescent="0.35">
      <c r="A19" s="7"/>
      <c r="B19" s="7"/>
      <c r="C19" s="7"/>
      <c r="D19" s="92" t="s">
        <v>106</v>
      </c>
      <c r="E19" s="108" t="str">
        <f>D19</f>
        <v>ONERI COMUNI</v>
      </c>
      <c r="F19" s="108"/>
      <c r="G19" s="86">
        <f>SUBTOTAL(9,G18:G18)</f>
        <v>0</v>
      </c>
      <c r="H19" s="86">
        <f>SUBTOTAL(9,H18:H18)</f>
        <v>3500000</v>
      </c>
      <c r="I19" s="86">
        <f>SUBTOTAL(9,I18:I18)</f>
        <v>0</v>
      </c>
    </row>
    <row r="20" spans="1:9" ht="16.149999999999999" customHeight="1" outlineLevel="3" x14ac:dyDescent="0.35">
      <c r="A20" s="7"/>
      <c r="B20" s="7"/>
      <c r="C20" s="7"/>
      <c r="D20" s="30"/>
      <c r="E20" s="88" t="str">
        <f>CONCATENATE(C21,"   ",D21)</f>
        <v>1.4   ACCANTONAMENTO AL TRATTAMENTO DI FINE RAPPORTO</v>
      </c>
      <c r="F20" s="89"/>
      <c r="G20" s="90"/>
      <c r="H20" s="90"/>
      <c r="I20" s="90"/>
    </row>
    <row r="21" spans="1:9" ht="16.149999999999999" customHeight="1" outlineLevel="4" x14ac:dyDescent="0.3">
      <c r="A21" s="7" t="s">
        <v>83</v>
      </c>
      <c r="B21" s="7" t="s">
        <v>84</v>
      </c>
      <c r="C21" s="7" t="s">
        <v>108</v>
      </c>
      <c r="D21" s="8" t="s">
        <v>109</v>
      </c>
      <c r="E21" s="82" t="s">
        <v>110</v>
      </c>
      <c r="F21" s="82" t="s">
        <v>109</v>
      </c>
      <c r="G21" s="28">
        <v>0</v>
      </c>
      <c r="H21" s="28">
        <v>8877103.5429999828</v>
      </c>
      <c r="I21" s="28">
        <v>0</v>
      </c>
    </row>
    <row r="22" spans="1:9" ht="16.149999999999999" customHeight="1" outlineLevel="3" x14ac:dyDescent="0.35">
      <c r="A22" s="7"/>
      <c r="B22" s="7"/>
      <c r="C22" s="7"/>
      <c r="D22" s="8" t="s">
        <v>111</v>
      </c>
      <c r="E22" s="108" t="str">
        <f>D22</f>
        <v>ACCANTONAMENTO A FONDO RISCHI ED ONERI</v>
      </c>
      <c r="F22" s="108"/>
      <c r="G22" s="86">
        <f>SUBTOTAL(9,G21:G21)</f>
        <v>0</v>
      </c>
      <c r="H22" s="86">
        <f>SUBTOTAL(9,H21:H21)</f>
        <v>8877103.5429999828</v>
      </c>
      <c r="I22" s="86">
        <f>SUBTOTAL(9,I21:I21)</f>
        <v>0</v>
      </c>
    </row>
    <row r="23" spans="1:9" ht="16.149999999999999" customHeight="1" outlineLevel="3" x14ac:dyDescent="0.35">
      <c r="A23" s="7"/>
      <c r="B23" s="7"/>
      <c r="C23" s="7"/>
      <c r="D23" s="8"/>
      <c r="E23" s="88" t="str">
        <f>CONCATENATE(C24,"   ",D24)</f>
        <v>1.5   ACCANTONAMENTO A FONDO RISCHI ED ONERI</v>
      </c>
      <c r="F23" s="89"/>
      <c r="G23" s="90"/>
      <c r="H23" s="90"/>
      <c r="I23" s="90"/>
    </row>
    <row r="24" spans="1:9" ht="16.149999999999999" customHeight="1" outlineLevel="4" x14ac:dyDescent="0.3">
      <c r="A24" s="7" t="s">
        <v>83</v>
      </c>
      <c r="B24" s="7" t="s">
        <v>84</v>
      </c>
      <c r="C24" s="7" t="s">
        <v>112</v>
      </c>
      <c r="D24" s="84" t="s">
        <v>111</v>
      </c>
      <c r="E24" s="95" t="s">
        <v>113</v>
      </c>
      <c r="F24" s="27" t="s">
        <v>111</v>
      </c>
      <c r="G24" s="28">
        <v>0</v>
      </c>
      <c r="H24" s="28">
        <v>13199509.293</v>
      </c>
      <c r="I24" s="28">
        <v>0</v>
      </c>
    </row>
    <row r="25" spans="1:9" ht="16.149999999999999" customHeight="1" outlineLevel="3" x14ac:dyDescent="0.35">
      <c r="A25" s="7"/>
      <c r="B25" s="7"/>
      <c r="C25" s="7"/>
      <c r="D25" s="84" t="s">
        <v>111</v>
      </c>
      <c r="E25" s="108" t="str">
        <f>D25</f>
        <v>ACCANTONAMENTO A FONDO RISCHI ED ONERI</v>
      </c>
      <c r="F25" s="108"/>
      <c r="G25" s="86">
        <f>SUBTOTAL(9,G24:G24)</f>
        <v>0</v>
      </c>
      <c r="H25" s="86">
        <f>SUBTOTAL(9,H24:H24)</f>
        <v>13199509.293</v>
      </c>
      <c r="I25" s="86">
        <f>SUBTOTAL(9,I24:I24)</f>
        <v>0</v>
      </c>
    </row>
    <row r="26" spans="1:9" ht="16.149999999999999" customHeight="1" outlineLevel="2" x14ac:dyDescent="0.35">
      <c r="A26" s="7"/>
      <c r="B26" s="30" t="s">
        <v>114</v>
      </c>
      <c r="C26" s="7"/>
      <c r="D26" s="8"/>
      <c r="E26" s="68" t="str">
        <f>B26</f>
        <v xml:space="preserve">TITOLO I - USCITE CORRENTI </v>
      </c>
      <c r="F26" s="68"/>
      <c r="G26" s="96">
        <f>SUBTOTAL(9,G5:G25)</f>
        <v>66206661.934</v>
      </c>
      <c r="H26" s="96">
        <f>SUBTOTAL(9,H5:H25)</f>
        <v>505550237.22939199</v>
      </c>
      <c r="I26" s="96">
        <f>SUBTOTAL(9,I5:I25)</f>
        <v>482480213.363392</v>
      </c>
    </row>
    <row r="27" spans="1:9" ht="16.149999999999999" customHeight="1" outlineLevel="2" x14ac:dyDescent="0.35">
      <c r="A27" s="7"/>
      <c r="B27" s="30"/>
      <c r="C27" s="7"/>
      <c r="D27" s="8"/>
      <c r="E27" s="110" t="str">
        <f>CONCATENATE(C28,"   ",D28)</f>
        <v>2.1   INVESTIMENTI</v>
      </c>
      <c r="F27" s="110"/>
      <c r="G27" s="97"/>
      <c r="H27" s="97"/>
      <c r="I27" s="97"/>
    </row>
    <row r="28" spans="1:9" ht="16.149999999999999" customHeight="1" outlineLevel="4" x14ac:dyDescent="0.3">
      <c r="A28" s="7" t="s">
        <v>83</v>
      </c>
      <c r="B28" s="7" t="s">
        <v>115</v>
      </c>
      <c r="C28" s="7" t="s">
        <v>40</v>
      </c>
      <c r="D28" s="8" t="s">
        <v>116</v>
      </c>
      <c r="E28" s="93" t="s">
        <v>42</v>
      </c>
      <c r="F28" s="93" t="s">
        <v>117</v>
      </c>
      <c r="G28" s="28">
        <v>1770372.6100000003</v>
      </c>
      <c r="H28" s="28">
        <v>17578050</v>
      </c>
      <c r="I28" s="28">
        <v>14279345</v>
      </c>
    </row>
    <row r="29" spans="1:9" ht="16.149999999999999" customHeight="1" outlineLevel="4" x14ac:dyDescent="0.3">
      <c r="A29" s="7" t="s">
        <v>83</v>
      </c>
      <c r="B29" s="7" t="s">
        <v>115</v>
      </c>
      <c r="C29" s="7" t="s">
        <v>40</v>
      </c>
      <c r="D29" s="8" t="s">
        <v>116</v>
      </c>
      <c r="E29" s="93" t="s">
        <v>44</v>
      </c>
      <c r="F29" s="93" t="s">
        <v>118</v>
      </c>
      <c r="G29" s="28">
        <v>78490895.450000003</v>
      </c>
      <c r="H29" s="28">
        <v>247219339.47999999</v>
      </c>
      <c r="I29" s="28">
        <v>238969340.40000001</v>
      </c>
    </row>
    <row r="30" spans="1:9" ht="16.149999999999999" customHeight="1" outlineLevel="4" x14ac:dyDescent="0.3">
      <c r="A30" s="7" t="s">
        <v>83</v>
      </c>
      <c r="B30" s="7" t="s">
        <v>115</v>
      </c>
      <c r="C30" s="7" t="s">
        <v>40</v>
      </c>
      <c r="D30" s="8" t="s">
        <v>116</v>
      </c>
      <c r="E30" s="93" t="s">
        <v>46</v>
      </c>
      <c r="F30" s="93" t="s">
        <v>119</v>
      </c>
      <c r="G30" s="28">
        <v>12316</v>
      </c>
      <c r="H30" s="28">
        <v>9903000</v>
      </c>
      <c r="I30" s="28">
        <v>9890000</v>
      </c>
    </row>
    <row r="31" spans="1:9" ht="16.149999999999999" customHeight="1" outlineLevel="4" x14ac:dyDescent="0.3">
      <c r="A31" s="7" t="s">
        <v>83</v>
      </c>
      <c r="B31" s="7" t="s">
        <v>115</v>
      </c>
      <c r="C31" s="7" t="s">
        <v>40</v>
      </c>
      <c r="D31" s="8" t="s">
        <v>116</v>
      </c>
      <c r="E31" s="93" t="s">
        <v>48</v>
      </c>
      <c r="F31" s="93" t="s">
        <v>120</v>
      </c>
      <c r="G31" s="28">
        <v>160</v>
      </c>
      <c r="H31" s="28">
        <v>0</v>
      </c>
      <c r="I31" s="28">
        <v>0</v>
      </c>
    </row>
    <row r="32" spans="1:9" ht="16.149999999999999" customHeight="1" outlineLevel="4" x14ac:dyDescent="0.3">
      <c r="A32" s="7" t="s">
        <v>83</v>
      </c>
      <c r="B32" s="7" t="s">
        <v>115</v>
      </c>
      <c r="C32" s="7" t="s">
        <v>40</v>
      </c>
      <c r="D32" s="8" t="s">
        <v>116</v>
      </c>
      <c r="E32" s="93" t="s">
        <v>121</v>
      </c>
      <c r="F32" s="93" t="s">
        <v>122</v>
      </c>
      <c r="G32" s="28">
        <v>205000.17</v>
      </c>
      <c r="H32" s="28">
        <v>18075011.529999997</v>
      </c>
      <c r="I32" s="28">
        <v>18157587.599999998</v>
      </c>
    </row>
    <row r="33" spans="1:9" ht="16.149999999999999" customHeight="1" outlineLevel="3" x14ac:dyDescent="0.35">
      <c r="A33" s="7"/>
      <c r="B33" s="7"/>
      <c r="C33" s="7"/>
      <c r="D33" s="84" t="s">
        <v>123</v>
      </c>
      <c r="E33" s="107" t="str">
        <f>D33</f>
        <v xml:space="preserve">INVESTIMENTI </v>
      </c>
      <c r="F33" s="107"/>
      <c r="G33" s="86">
        <f>SUBTOTAL(9,G28:G32)</f>
        <v>80478744.230000004</v>
      </c>
      <c r="H33" s="86">
        <f>SUBTOTAL(9,H28:H32)</f>
        <v>292775401.00999999</v>
      </c>
      <c r="I33" s="86">
        <f>SUBTOTAL(9,I28:I32)</f>
        <v>281296273</v>
      </c>
    </row>
    <row r="34" spans="1:9" ht="16.149999999999999" customHeight="1" outlineLevel="2" x14ac:dyDescent="0.35">
      <c r="A34" s="7"/>
      <c r="B34" s="30" t="s">
        <v>124</v>
      </c>
      <c r="C34" s="7"/>
      <c r="D34" s="8"/>
      <c r="E34" s="68" t="str">
        <f>B34</f>
        <v xml:space="preserve">TITOLO II - USCITE IN CONTO CAPITALE </v>
      </c>
      <c r="F34" s="68"/>
      <c r="G34" s="96">
        <f>SUBTOTAL(9,G28:G32)</f>
        <v>80478744.230000004</v>
      </c>
      <c r="H34" s="96">
        <f>SUBTOTAL(9,H28:H32)</f>
        <v>292775401.00999999</v>
      </c>
      <c r="I34" s="96">
        <f>SUBTOTAL(9,I28:I32)</f>
        <v>281296273</v>
      </c>
    </row>
    <row r="35" spans="1:9" ht="16.149999999999999" customHeight="1" outlineLevel="1" x14ac:dyDescent="0.35">
      <c r="A35" s="30"/>
      <c r="B35" s="7"/>
      <c r="C35" s="7"/>
      <c r="D35" s="7"/>
      <c r="E35" s="88" t="str">
        <f>CONCATENATE(C36,"   ",D36)</f>
        <v>3.1   USCITE GESTIONI SPECIALI</v>
      </c>
      <c r="F35" s="98"/>
      <c r="G35" s="99"/>
      <c r="H35" s="99"/>
      <c r="I35" s="99"/>
    </row>
    <row r="36" spans="1:9" ht="16.149999999999999" customHeight="1" outlineLevel="4" x14ac:dyDescent="0.3">
      <c r="A36" s="7" t="s">
        <v>67</v>
      </c>
      <c r="B36" s="7" t="s">
        <v>68</v>
      </c>
      <c r="C36" s="7" t="s">
        <v>69</v>
      </c>
      <c r="D36" s="8" t="s">
        <v>125</v>
      </c>
      <c r="E36" s="100" t="s">
        <v>72</v>
      </c>
      <c r="F36" s="100" t="s">
        <v>125</v>
      </c>
      <c r="G36" s="28">
        <v>24545926.349999998</v>
      </c>
      <c r="H36" s="28">
        <v>26000000</v>
      </c>
      <c r="I36" s="28">
        <v>26000000</v>
      </c>
    </row>
    <row r="37" spans="1:9" ht="16.149999999999999" customHeight="1" outlineLevel="3" x14ac:dyDescent="0.35">
      <c r="A37" s="7"/>
      <c r="B37" s="7"/>
      <c r="C37" s="7"/>
      <c r="D37" s="84" t="s">
        <v>126</v>
      </c>
      <c r="E37" s="101" t="str">
        <f>D37</f>
        <v xml:space="preserve">USCITE GESTIONI SPECIALI </v>
      </c>
      <c r="F37" s="101"/>
      <c r="G37" s="102">
        <f>SUBTOTAL(9,G36:G36)</f>
        <v>24545926.349999998</v>
      </c>
      <c r="H37" s="102">
        <f>SUBTOTAL(9,H36:H36)</f>
        <v>26000000</v>
      </c>
      <c r="I37" s="102">
        <f>SUBTOTAL(9,I36:I36)</f>
        <v>26000000</v>
      </c>
    </row>
    <row r="38" spans="1:9" ht="16.149999999999999" customHeight="1" outlineLevel="2" x14ac:dyDescent="0.35">
      <c r="A38" s="7"/>
      <c r="B38" s="30" t="s">
        <v>127</v>
      </c>
      <c r="C38" s="7"/>
      <c r="D38" s="8"/>
      <c r="E38" s="103" t="str">
        <f>B38</f>
        <v>TITOLO III - GESTIONI SPECIALI Totale</v>
      </c>
      <c r="F38" s="103"/>
      <c r="G38" s="96">
        <f>SUBTOTAL(9,G36:G36)</f>
        <v>24545926.349999998</v>
      </c>
      <c r="H38" s="96">
        <f>SUBTOTAL(9,H36:H36)</f>
        <v>26000000</v>
      </c>
      <c r="I38" s="96">
        <f>SUBTOTAL(9,I36:I36)</f>
        <v>26000000</v>
      </c>
    </row>
    <row r="39" spans="1:9" ht="16.149999999999999" customHeight="1" outlineLevel="2" x14ac:dyDescent="0.35">
      <c r="A39" s="7"/>
      <c r="B39" s="30"/>
      <c r="C39" s="7"/>
      <c r="D39" s="7"/>
      <c r="E39" s="111" t="str">
        <f>CONCATENATE(C40,"   ",D40)</f>
        <v>4.1   USCITE AVENTI NATURA DI PARTITE DI GIRO</v>
      </c>
      <c r="F39" s="111"/>
      <c r="G39" s="104"/>
      <c r="H39" s="104"/>
      <c r="I39" s="104"/>
    </row>
    <row r="40" spans="1:9" ht="16.149999999999999" customHeight="1" outlineLevel="4" x14ac:dyDescent="0.3">
      <c r="A40" s="7" t="s">
        <v>67</v>
      </c>
      <c r="B40" s="7" t="s">
        <v>73</v>
      </c>
      <c r="C40" s="7" t="s">
        <v>74</v>
      </c>
      <c r="D40" s="8" t="s">
        <v>128</v>
      </c>
      <c r="E40" s="100" t="s">
        <v>77</v>
      </c>
      <c r="F40" s="100" t="s">
        <v>128</v>
      </c>
      <c r="G40" s="105">
        <v>19383147.340000004</v>
      </c>
      <c r="H40" s="105">
        <v>94000000</v>
      </c>
      <c r="I40" s="105">
        <v>94000000</v>
      </c>
    </row>
    <row r="41" spans="1:9" ht="16.149999999999999" customHeight="1" outlineLevel="3" x14ac:dyDescent="0.35">
      <c r="A41" s="21"/>
      <c r="B41" s="21"/>
      <c r="C41" s="21"/>
      <c r="D41" s="41" t="s">
        <v>129</v>
      </c>
      <c r="E41" s="101" t="str">
        <f>D41</f>
        <v xml:space="preserve">USCITE AVENTI NATURA DI PARTITE DI GIRO </v>
      </c>
      <c r="F41" s="101"/>
      <c r="G41" s="102">
        <f>SUBTOTAL(9,G40:G40)</f>
        <v>19383147.340000004</v>
      </c>
      <c r="H41" s="102">
        <f>SUBTOTAL(9,H40:H40)</f>
        <v>94000000</v>
      </c>
      <c r="I41" s="102">
        <f>SUBTOTAL(9,I40:I40)</f>
        <v>94000000</v>
      </c>
    </row>
    <row r="42" spans="1:9" ht="16.149999999999999" customHeight="1" outlineLevel="2" x14ac:dyDescent="0.35">
      <c r="A42" s="21"/>
      <c r="B42" s="41" t="s">
        <v>130</v>
      </c>
      <c r="C42" s="21"/>
      <c r="D42" s="21"/>
      <c r="E42" s="103" t="str">
        <f>B42</f>
        <v>TITOLO IV - PARTITE DI GIRO Totale</v>
      </c>
      <c r="F42" s="103"/>
      <c r="G42" s="96">
        <f>SUBTOTAL(9,G40:G40)</f>
        <v>19383147.340000004</v>
      </c>
      <c r="H42" s="96">
        <f>SUBTOTAL(9,H40:H40)</f>
        <v>94000000</v>
      </c>
      <c r="I42" s="96">
        <f>SUBTOTAL(9,I40:I40)</f>
        <v>94000000</v>
      </c>
    </row>
    <row r="43" spans="1:9" ht="16.149999999999999" customHeight="1" x14ac:dyDescent="0.35">
      <c r="A43" s="41" t="s">
        <v>78</v>
      </c>
      <c r="B43" s="21"/>
      <c r="C43" s="21"/>
      <c r="D43" s="21"/>
      <c r="E43" s="112" t="s">
        <v>131</v>
      </c>
      <c r="F43" s="112"/>
      <c r="G43" s="106">
        <f>G26+G34+G38+G42</f>
        <v>190614479.854</v>
      </c>
      <c r="H43" s="106">
        <f>H26+H34+H38+H42</f>
        <v>918325638.23939204</v>
      </c>
      <c r="I43" s="106">
        <f>I26+I34+I38+I42</f>
        <v>883776486.363392</v>
      </c>
    </row>
    <row r="44" spans="1:9" ht="33.75" customHeight="1" x14ac:dyDescent="0.35">
      <c r="E44" s="71" t="s">
        <v>80</v>
      </c>
      <c r="F44" s="71"/>
      <c r="G44" s="71"/>
      <c r="H44" s="71"/>
      <c r="I44" s="71"/>
    </row>
    <row r="45" spans="1:9" x14ac:dyDescent="0.35">
      <c r="E45" s="1"/>
      <c r="F45" s="1"/>
      <c r="G45" s="1"/>
      <c r="H45" s="1"/>
      <c r="I45" s="1"/>
    </row>
  </sheetData>
  <mergeCells count="14">
    <mergeCell ref="E43:F43"/>
    <mergeCell ref="E44:I44"/>
    <mergeCell ref="E25:F25"/>
    <mergeCell ref="E26:F26"/>
    <mergeCell ref="E27:F27"/>
    <mergeCell ref="E33:F33"/>
    <mergeCell ref="E34:F34"/>
    <mergeCell ref="E39:F39"/>
    <mergeCell ref="G2:I2"/>
    <mergeCell ref="E8:F8"/>
    <mergeCell ref="E16:F16"/>
    <mergeCell ref="E17:F17"/>
    <mergeCell ref="E19:F19"/>
    <mergeCell ref="E22:F22"/>
  </mergeCells>
  <pageMargins left="0.70000000000000007" right="0.70000000000000007" top="0.75" bottom="0.75" header="0.30000000000000004" footer="0.30000000000000004"/>
  <pageSetup paperSize="0" scale="82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EF6D4-DA99-4CAC-87C1-2F07F449964F}">
  <dimension ref="A1:B14"/>
  <sheetViews>
    <sheetView workbookViewId="0"/>
  </sheetViews>
  <sheetFormatPr defaultColWidth="9" defaultRowHeight="11.5" x14ac:dyDescent="0.25"/>
  <cols>
    <col min="1" max="1" width="64.1796875" style="113" customWidth="1"/>
    <col min="2" max="2" width="15.26953125" style="113" customWidth="1"/>
    <col min="3" max="3" width="9" style="113" customWidth="1"/>
    <col min="4" max="16384" width="9" style="113"/>
  </cols>
  <sheetData>
    <row r="1" spans="1:2" ht="24" customHeight="1" x14ac:dyDescent="0.25">
      <c r="A1" s="125" t="s">
        <v>132</v>
      </c>
      <c r="B1" s="125"/>
    </row>
    <row r="2" spans="1:2" ht="24" customHeight="1" x14ac:dyDescent="0.25">
      <c r="A2" s="126" t="s">
        <v>133</v>
      </c>
      <c r="B2" s="127" t="s">
        <v>134</v>
      </c>
    </row>
    <row r="3" spans="1:2" ht="24" customHeight="1" x14ac:dyDescent="0.25">
      <c r="A3" s="126"/>
      <c r="B3" s="127"/>
    </row>
    <row r="4" spans="1:2" ht="24" customHeight="1" x14ac:dyDescent="0.25">
      <c r="A4" s="114" t="s">
        <v>135</v>
      </c>
      <c r="B4" s="115">
        <v>325600985.86089283</v>
      </c>
    </row>
    <row r="5" spans="1:2" ht="24" customHeight="1" x14ac:dyDescent="0.25">
      <c r="A5" s="114" t="s">
        <v>136</v>
      </c>
      <c r="B5" s="116">
        <v>309332992.19313169</v>
      </c>
    </row>
    <row r="6" spans="1:2" ht="24" customHeight="1" x14ac:dyDescent="0.25">
      <c r="A6" s="117" t="s">
        <v>137</v>
      </c>
      <c r="B6" s="118">
        <f>B4-B5</f>
        <v>16267993.667761147</v>
      </c>
    </row>
    <row r="7" spans="1:2" ht="24" customHeight="1" x14ac:dyDescent="0.25">
      <c r="A7" s="114" t="s">
        <v>138</v>
      </c>
      <c r="B7" s="116">
        <v>-2396000</v>
      </c>
    </row>
    <row r="8" spans="1:2" ht="24" customHeight="1" x14ac:dyDescent="0.25">
      <c r="A8" s="114" t="s">
        <v>139</v>
      </c>
      <c r="B8" s="116">
        <v>0</v>
      </c>
    </row>
    <row r="9" spans="1:2" ht="24" customHeight="1" x14ac:dyDescent="0.25">
      <c r="A9" s="117" t="s">
        <v>140</v>
      </c>
      <c r="B9" s="118">
        <f>B6+B7+B8</f>
        <v>13871993.667761147</v>
      </c>
    </row>
    <row r="10" spans="1:2" ht="24" customHeight="1" x14ac:dyDescent="0.25">
      <c r="A10" s="119" t="s">
        <v>141</v>
      </c>
      <c r="B10" s="120">
        <v>11705123.124800002</v>
      </c>
    </row>
    <row r="11" spans="1:2" ht="30" customHeight="1" x14ac:dyDescent="0.25">
      <c r="A11" s="121" t="s">
        <v>142</v>
      </c>
      <c r="B11" s="122">
        <f>(B9-B10)</f>
        <v>2166870.5429611448</v>
      </c>
    </row>
    <row r="12" spans="1:2" ht="24" customHeight="1" x14ac:dyDescent="0.25"/>
    <row r="13" spans="1:2" ht="24" customHeight="1" x14ac:dyDescent="0.25">
      <c r="B13" s="123"/>
    </row>
    <row r="14" spans="1:2" ht="24" customHeight="1" x14ac:dyDescent="0.25">
      <c r="B14" s="124"/>
    </row>
  </sheetData>
  <mergeCells count="3">
    <mergeCell ref="A1:B1"/>
    <mergeCell ref="A2:A3"/>
    <mergeCell ref="B2:B3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ENTRATE</vt:lpstr>
      <vt:lpstr>USCITE</vt:lpstr>
      <vt:lpstr>Preventivo_Economico_2025</vt:lpstr>
      <vt:lpstr>ENTRATE!Area_stampa</vt:lpstr>
      <vt:lpstr>USCITE!Area_stampa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D'Aleo</dc:creator>
  <cp:lastModifiedBy>Stefania Di Giusto</cp:lastModifiedBy>
  <dcterms:created xsi:type="dcterms:W3CDTF">2023-12-18T17:03:15Z</dcterms:created>
  <dcterms:modified xsi:type="dcterms:W3CDTF">2025-01-31T12:04:18Z</dcterms:modified>
</cp:coreProperties>
</file>