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ait-my.sharepoint.com/personal/stefania_digiusto_enea_it/Documents/ABF Direzione/LEGALT Adempimenti trasparenza PTPCT/Bilancio di previsione dati entrate e spesa/2024/"/>
    </mc:Choice>
  </mc:AlternateContent>
  <xr:revisionPtr revIDLastSave="0" documentId="8_{FF75CB00-2CA3-4824-BA7C-5AE62F686C28}" xr6:coauthVersionLast="47" xr6:coauthVersionMax="47" xr10:uidLastSave="{00000000-0000-0000-0000-000000000000}"/>
  <bookViews>
    <workbookView xWindow="1560" yWindow="1560" windowWidth="21600" windowHeight="11385"/>
  </bookViews>
  <sheets>
    <sheet name="ENTRATE" sheetId="1" r:id="rId1"/>
    <sheet name="USCITE" sheetId="2" r:id="rId2"/>
    <sheet name="Preventivo_Economico_2024" sheetId="3" r:id="rId3"/>
  </sheets>
  <definedNames>
    <definedName name="_xlnm.Print_Area" localSheetId="0">ENTRATE!$E$1:$H$41</definedName>
    <definedName name="_xlnm.Print_Area" localSheetId="1">USCITE!$E$2:$H$44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B9" i="3" s="1"/>
  <c r="B11" i="3" s="1"/>
  <c r="H42" i="2"/>
  <c r="G42" i="2"/>
  <c r="E42" i="2"/>
  <c r="H41" i="2"/>
  <c r="G41" i="2"/>
  <c r="E41" i="2"/>
  <c r="E39" i="2"/>
  <c r="H38" i="2"/>
  <c r="G38" i="2"/>
  <c r="E38" i="2"/>
  <c r="H37" i="2"/>
  <c r="G37" i="2"/>
  <c r="E37" i="2"/>
  <c r="E35" i="2"/>
  <c r="H34" i="2"/>
  <c r="G34" i="2"/>
  <c r="E34" i="2"/>
  <c r="H33" i="2"/>
  <c r="G33" i="2"/>
  <c r="E33" i="2"/>
  <c r="E27" i="2"/>
  <c r="E26" i="2"/>
  <c r="H25" i="2"/>
  <c r="G25" i="2"/>
  <c r="E25" i="2"/>
  <c r="E23" i="2"/>
  <c r="H22" i="2"/>
  <c r="G22" i="2"/>
  <c r="E22" i="2"/>
  <c r="E20" i="2"/>
  <c r="H19" i="2"/>
  <c r="G19" i="2"/>
  <c r="E19" i="2"/>
  <c r="E17" i="2"/>
  <c r="H16" i="2"/>
  <c r="G16" i="2"/>
  <c r="E16" i="2"/>
  <c r="E9" i="2"/>
  <c r="H8" i="2"/>
  <c r="H26" i="2" s="1"/>
  <c r="H43" i="2" s="1"/>
  <c r="G8" i="2"/>
  <c r="G26" i="2" s="1"/>
  <c r="G43" i="2" s="1"/>
  <c r="E8" i="2"/>
  <c r="E4" i="2"/>
  <c r="H39" i="1"/>
  <c r="G39" i="1"/>
  <c r="E39" i="1"/>
  <c r="D38" i="1"/>
  <c r="E37" i="1"/>
  <c r="H36" i="1"/>
  <c r="G36" i="1"/>
  <c r="E36" i="1"/>
  <c r="D35" i="1"/>
  <c r="E34" i="1"/>
  <c r="E33" i="1"/>
  <c r="H32" i="1"/>
  <c r="H33" i="1" s="1"/>
  <c r="G32" i="1"/>
  <c r="G33" i="1" s="1"/>
  <c r="E32" i="1"/>
  <c r="E29" i="1"/>
  <c r="E25" i="1"/>
  <c r="H24" i="1"/>
  <c r="G24" i="1"/>
  <c r="E24" i="1"/>
  <c r="E19" i="1"/>
  <c r="G18" i="1"/>
  <c r="E18" i="1"/>
  <c r="H17" i="1"/>
  <c r="G17" i="1"/>
  <c r="G40" i="1" s="1"/>
  <c r="E17" i="1"/>
  <c r="E11" i="1"/>
  <c r="H10" i="1"/>
  <c r="G10" i="1"/>
  <c r="E10" i="1"/>
  <c r="E5" i="1"/>
  <c r="H18" i="1" l="1"/>
  <c r="H40" i="1" s="1"/>
</calcChain>
</file>

<file path=xl/sharedStrings.xml><?xml version="1.0" encoding="utf-8"?>
<sst xmlns="http://schemas.openxmlformats.org/spreadsheetml/2006/main" count="289" uniqueCount="142">
  <si>
    <t>Anno 2024</t>
  </si>
  <si>
    <t>RaggruppamentoTitolo</t>
  </si>
  <si>
    <t>Titolo_ES_I_LIV</t>
  </si>
  <si>
    <t>CodiceCatMadre</t>
  </si>
  <si>
    <t>CategoriaMadre</t>
  </si>
  <si>
    <t>CodiceCat</t>
  </si>
  <si>
    <t>Categoria</t>
  </si>
  <si>
    <t>COMPETENZA</t>
  </si>
  <si>
    <t>CASSA</t>
  </si>
  <si>
    <t>AVANZO DI AMMINISTRAZIONE</t>
  </si>
  <si>
    <t>FONDO INIZIALE DI CASSA</t>
  </si>
  <si>
    <t>ENTRATE</t>
  </si>
  <si>
    <t>TITOLO I - ENTRATE CORRENTI</t>
  </si>
  <si>
    <t>1.2</t>
  </si>
  <si>
    <t>ENTRATE DERIVANTI DA TRASFERIMENTI CORRENTI</t>
  </si>
  <si>
    <t>1.2.1</t>
  </si>
  <si>
    <t>TRASFERIMENTI DA PARTE DELLO STATO</t>
  </si>
  <si>
    <t>1.2.2</t>
  </si>
  <si>
    <t>TRASFERIMENTI DA PARTE DELLE REGIONI</t>
  </si>
  <si>
    <t>1.2.3</t>
  </si>
  <si>
    <t>TRASFERIMENTI DA PARTE DEI COMUNI E DELLE PROVINCE</t>
  </si>
  <si>
    <t>1.2.4</t>
  </si>
  <si>
    <t>TRASFERIMENTI DA PARTE DI ALTRI ENTI DEL SETTORE PUBBLICO</t>
  </si>
  <si>
    <t xml:space="preserve">ENTRATE DERIVANTI DA TRASFERIMENTI CORRENTI </t>
  </si>
  <si>
    <t>1.3</t>
  </si>
  <si>
    <t>ALTRE ENTRATE</t>
  </si>
  <si>
    <t>1.3.1</t>
  </si>
  <si>
    <t>ENTRATE DERIVANTI DALLA VENDITA DI BENI E DALLA PRESTAZIONE DI SERVIZI</t>
  </si>
  <si>
    <t>1.3.2</t>
  </si>
  <si>
    <t>REDDITI E PROVENTI PATRIMONIALI</t>
  </si>
  <si>
    <t>1.3.3</t>
  </si>
  <si>
    <t>POSTE CORRETTIVE E COMPENSATIVE DI USCITE CORRENTI</t>
  </si>
  <si>
    <t>1.3.4</t>
  </si>
  <si>
    <t>ENTRATE NON CLASSIFICABILI IN ALTRE VOCI</t>
  </si>
  <si>
    <t>1.3.5</t>
  </si>
  <si>
    <t>ENTRATE DALL'UNIONE EUROPEA E ORGANISMI INTERNAZIONALI</t>
  </si>
  <si>
    <t xml:space="preserve">ALTRE ENTRATE </t>
  </si>
  <si>
    <t xml:space="preserve">TITOLO I - ENTRATE CORRENTI </t>
  </si>
  <si>
    <t>TITOLO II - ENTRATE IN CONTO CAPITALE</t>
  </si>
  <si>
    <t>2.1</t>
  </si>
  <si>
    <t>ENTRATE PER ALIENAZIONE DI BENI PATRIMONIALI E RISCOSSIONE DI CREDITI</t>
  </si>
  <si>
    <t>2.1.1</t>
  </si>
  <si>
    <t xml:space="preserve">ALIENAZIONE DI IMMOBILI E DIRITTI REALI </t>
  </si>
  <si>
    <t>2.1.2</t>
  </si>
  <si>
    <t>ALIENAZIONI DI IMMOBILIZZAZIONI TECNICHE</t>
  </si>
  <si>
    <t>2.1.3</t>
  </si>
  <si>
    <t>REALIZZO DI VALORI MOBILIARI</t>
  </si>
  <si>
    <t>2.1.4</t>
  </si>
  <si>
    <t>RISCOSSIONE CREDITI</t>
  </si>
  <si>
    <t xml:space="preserve">ENTRATE PER ALIENAZIONE DI BENI PATRIMONIALI E RISCOSSIONE DI CREDITI </t>
  </si>
  <si>
    <t>2.2</t>
  </si>
  <si>
    <t>ENTRATE DERIVANTI DA TRASFERIMENTI IN CONTO CAPITALE</t>
  </si>
  <si>
    <t>2.2.1</t>
  </si>
  <si>
    <t>TRASFERIMENTI DALLO STATO</t>
  </si>
  <si>
    <t>2.2.2</t>
  </si>
  <si>
    <t>TRASFERIMENTI DALLE REGIONI</t>
  </si>
  <si>
    <t xml:space="preserve">ENTRATE DERIVANTI DA TRASFERIMENTI IN CONTO CAPITALE </t>
  </si>
  <si>
    <t>2.2.4</t>
  </si>
  <si>
    <t>TRASFERIMENTI DA ALTRI ENTI DEL SETTORE PUBBLICO</t>
  </si>
  <si>
    <t>2.3</t>
  </si>
  <si>
    <t>ACCENSIONE DI MUTUI</t>
  </si>
  <si>
    <t>2.3.1</t>
  </si>
  <si>
    <t>ASSUNZIONE DI MUTUI</t>
  </si>
  <si>
    <t>2.3.2</t>
  </si>
  <si>
    <t>ASSUNZIONE DI ALTRI DEBITI FINANZIARI</t>
  </si>
  <si>
    <t xml:space="preserve">TITOLO II - ENTRATE IN CONTO CAPITALE </t>
  </si>
  <si>
    <t>CONTABILITA' SPECIALI</t>
  </si>
  <si>
    <t>TITOLO III - GESTIONI SPECIALI</t>
  </si>
  <si>
    <t>3.1</t>
  </si>
  <si>
    <t>ENTRATE GESTIONI SPECIALI</t>
  </si>
  <si>
    <t xml:space="preserve">TITOLO III - GESTIONI SPECIALI </t>
  </si>
  <si>
    <t>3.1.1</t>
  </si>
  <si>
    <t>TITOLO IV - PARTITE DI GIRO</t>
  </si>
  <si>
    <t>4.1</t>
  </si>
  <si>
    <t>ENTRATE AVENTI NATURA DI PARTITE DI GIRO</t>
  </si>
  <si>
    <t xml:space="preserve">TITOLO IV - PARTITE DI GIRO </t>
  </si>
  <si>
    <t>4.1.1</t>
  </si>
  <si>
    <t>Totale complessivo</t>
  </si>
  <si>
    <t>TOTALE ENTRATE AGENZIA</t>
  </si>
  <si>
    <t>Rappresentazione sintetica uscite del Bilancio finanziario redatto ai sensi del DPR 97/2003</t>
  </si>
  <si>
    <t>Categ+A:DoriaMadre</t>
  </si>
  <si>
    <t>,</t>
  </si>
  <si>
    <t>USCITE</t>
  </si>
  <si>
    <t>TITOLO I - USCITE CORRENTI</t>
  </si>
  <si>
    <t>1.1</t>
  </si>
  <si>
    <t>FUNZIONAMENTO</t>
  </si>
  <si>
    <t>1.1.1</t>
  </si>
  <si>
    <t>USCITE PER GLI ORGANI DELL'ENTE</t>
  </si>
  <si>
    <t>1.1.2</t>
  </si>
  <si>
    <t>ONERI PER IL PERSONALE IN ATTIVITA' DI SERVIZIO</t>
  </si>
  <si>
    <t>1.1.3</t>
  </si>
  <si>
    <t>USCITE PER L'ACQUISTO DI BENI DI CONSUMO E SERVIZI</t>
  </si>
  <si>
    <t xml:space="preserve">FUNZIONAMENTO </t>
  </si>
  <si>
    <t>INTERVENTI DIVERSI</t>
  </si>
  <si>
    <t xml:space="preserve">1.2.1 </t>
  </si>
  <si>
    <t>USCITE PER PRESTAZIONI ISTITUZIONALI</t>
  </si>
  <si>
    <t>TRASFERIMENTI PASSIVI</t>
  </si>
  <si>
    <t>ONERI FINANZIARI</t>
  </si>
  <si>
    <t>ONERI TRIBUTARI</t>
  </si>
  <si>
    <t>1.2.5</t>
  </si>
  <si>
    <t>POSTE CORRETTIVE E COMPENSATIVE DI ENTRATE CORRENTI</t>
  </si>
  <si>
    <t>1.2.6</t>
  </si>
  <si>
    <t>USCITE NON CLASSIFICABILI IN ALTRE VOCI</t>
  </si>
  <si>
    <t xml:space="preserve">INTERVENTI DIVERSI </t>
  </si>
  <si>
    <t>AGENZIA USCITE</t>
  </si>
  <si>
    <t>ONERI COMUNI</t>
  </si>
  <si>
    <t>FONDO DI RISERVA</t>
  </si>
  <si>
    <t>1.4</t>
  </si>
  <si>
    <t>ACCANTONAMENTO AL TRATTAMENTO DI FINE RAPPORTO</t>
  </si>
  <si>
    <t>1.4.2</t>
  </si>
  <si>
    <t>ACCANTONAMENTO A FONDO RISCHI ED ONERI</t>
  </si>
  <si>
    <t>1.5</t>
  </si>
  <si>
    <t>1.5.1</t>
  </si>
  <si>
    <t xml:space="preserve">TITOLO I - USCITE CORRENTI </t>
  </si>
  <si>
    <t>TITOLO II - USCITE IN CONTO CAPITALE</t>
  </si>
  <si>
    <t>INVESTIMENTI</t>
  </si>
  <si>
    <t>ACQUISIZIONE DI BENI AD USO DUREVOLE ED OPERE IMMOBILIARI</t>
  </si>
  <si>
    <t>ACQUISIZIONE DI IMMOBILIZZAZIONI TECNICHE</t>
  </si>
  <si>
    <t>PARTECIPAZIONI E ACQUISTO DI VALORI MOBILIARI</t>
  </si>
  <si>
    <t>CONCESSIONI DI CREDITI ED ANTICIPAZIONI</t>
  </si>
  <si>
    <t>2.1.5</t>
  </si>
  <si>
    <t>INDENNITA' DI ANZIANITA' E SIMILARI AL PERSONALE CESSATO DAL SERVIZIO</t>
  </si>
  <si>
    <t xml:space="preserve">INVESTIMENTI </t>
  </si>
  <si>
    <t xml:space="preserve">TITOLO II - USCITE IN CONTO CAPITALE </t>
  </si>
  <si>
    <t>USCITE GESTIONI SPECIALI</t>
  </si>
  <si>
    <t xml:space="preserve">USCITE GESTIONI SPECIALI </t>
  </si>
  <si>
    <t>TITOLO III - GESTIONI SPECIALI Totale</t>
  </si>
  <si>
    <t>USCITE AVENTI NATURA DI PARTITE DI GIRO</t>
  </si>
  <si>
    <t xml:space="preserve">USCITE AVENTI NATURA DI PARTITE DI GIRO </t>
  </si>
  <si>
    <t>TITOLO IV - PARTITE DI GIRO Totale</t>
  </si>
  <si>
    <t>TOTALE USCITE AGENZIA</t>
  </si>
  <si>
    <t>BILANCIO DI PREVISIONE 2023 PREVENTIVO ECONOMICO  IN FORMATO SINTETICO (di cui all'art. 8, comma 1,D.L. 66/2014)</t>
  </si>
  <si>
    <t>CONTO ECONOMICO SECONDO IL PROSPETTO CIVILISTICO</t>
  </si>
  <si>
    <t>Preventivo
2024</t>
  </si>
  <si>
    <t>A) VALORE DELLA PRODUZIONE</t>
  </si>
  <si>
    <t>B) COSTI DELLA PRODUZIONE</t>
  </si>
  <si>
    <t>DIFFERENZA TRA VALORE E COSTI DELLA PRODUZIONE (A-B)</t>
  </si>
  <si>
    <t>C) PROVENTI E ONERI FINANZIARI</t>
  </si>
  <si>
    <t>D) RETTIFICHE DI VALORE DI ATTIVITA' FINANZIARIE</t>
  </si>
  <si>
    <t>Risultato prima delle imposte (A-B+/-C+/-D+)</t>
  </si>
  <si>
    <t>Imposte dell'esercizio</t>
  </si>
  <si>
    <t>Avanzo/Disavanzo/Pareggio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</si>
</sst>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 &quot;* #,##0.00&quot;   &quot;;&quot;-&quot;* #,##0.00&quot;   &quot;;&quot; &quot;* &quot;-&quot;#&quot;   &quot;;&quot; &quot;@&quot; &quot;"/>
    <numFmt numFmtId="165" formatCode="&quot; &quot;#,##0.00&quot;   &quot;;&quot;-&quot;#,##0.00&quot;   &quot;;&quot; -&quot;00&quot;   &quot;;&quot; &quot;@&quot; &quot;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C4D79B"/>
        <bgColor rgb="FFC4D79B"/>
      </patternFill>
    </fill>
    <fill>
      <patternFill patternType="solid">
        <fgColor rgb="FFF2DCDB"/>
        <bgColor rgb="FFF2DCDB"/>
      </patternFill>
    </fill>
    <fill>
      <patternFill patternType="solid">
        <fgColor rgb="FFFFFFCC"/>
        <bgColor rgb="FFFFFFCC"/>
      </patternFill>
    </fill>
    <fill>
      <patternFill patternType="solid">
        <fgColor rgb="FFD8E4BC"/>
        <bgColor rgb="FFD8E4BC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0C0C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</cellStyleXfs>
  <cellXfs count="124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1" xfId="7" applyFont="1" applyFill="1" applyBorder="1" applyAlignment="1">
      <alignment horizontal="center" vertical="center"/>
    </xf>
    <xf numFmtId="0" fontId="3" fillId="2" borderId="1" xfId="7" applyFont="1" applyFill="1" applyBorder="1" applyAlignment="1">
      <alignment horizontal="center" vertical="center"/>
    </xf>
    <xf numFmtId="0" fontId="3" fillId="3" borderId="2" xfId="7" applyFont="1" applyFill="1" applyBorder="1" applyAlignment="1">
      <alignment vertical="center"/>
    </xf>
    <xf numFmtId="3" fontId="4" fillId="3" borderId="3" xfId="7" applyNumberFormat="1" applyFont="1" applyFill="1" applyBorder="1" applyAlignment="1">
      <alignment horizontal="center" vertical="center"/>
    </xf>
    <xf numFmtId="0" fontId="3" fillId="0" borderId="4" xfId="7" applyFont="1" applyFill="1" applyBorder="1" applyAlignment="1">
      <alignment vertical="center" wrapText="1"/>
    </xf>
    <xf numFmtId="0" fontId="3" fillId="0" borderId="5" xfId="7" applyFont="1" applyFill="1" applyBorder="1" applyAlignment="1">
      <alignment vertical="center" wrapText="1"/>
    </xf>
    <xf numFmtId="0" fontId="3" fillId="0" borderId="6" xfId="7" applyFont="1" applyFill="1" applyBorder="1" applyAlignment="1">
      <alignment vertical="center" wrapText="1"/>
    </xf>
    <xf numFmtId="0" fontId="4" fillId="2" borderId="7" xfId="7" applyFont="1" applyFill="1" applyBorder="1" applyAlignment="1">
      <alignment vertical="center" wrapText="1"/>
    </xf>
    <xf numFmtId="4" fontId="3" fillId="0" borderId="1" xfId="7" applyNumberFormat="1" applyFont="1" applyFill="1" applyBorder="1" applyAlignment="1">
      <alignment horizontal="right" vertical="center" wrapText="1"/>
    </xf>
    <xf numFmtId="4" fontId="3" fillId="0" borderId="1" xfId="7" applyNumberFormat="1" applyFont="1" applyFill="1" applyBorder="1" applyAlignment="1">
      <alignment vertical="center"/>
    </xf>
    <xf numFmtId="0" fontId="3" fillId="0" borderId="8" xfId="7" applyFont="1" applyFill="1" applyBorder="1" applyAlignment="1">
      <alignment vertical="center" wrapText="1"/>
    </xf>
    <xf numFmtId="0" fontId="3" fillId="0" borderId="9" xfId="7" applyFont="1" applyFill="1" applyBorder="1" applyAlignment="1">
      <alignment vertical="center" wrapText="1"/>
    </xf>
    <xf numFmtId="0" fontId="3" fillId="0" borderId="10" xfId="7" applyFont="1" applyFill="1" applyBorder="1" applyAlignment="1">
      <alignment vertical="center" wrapText="1"/>
    </xf>
    <xf numFmtId="0" fontId="4" fillId="2" borderId="11" xfId="7" applyFont="1" applyFill="1" applyBorder="1" applyAlignment="1">
      <alignment vertical="center" wrapText="1"/>
    </xf>
    <xf numFmtId="0" fontId="3" fillId="0" borderId="0" xfId="7" applyFont="1" applyFill="1" applyAlignment="1">
      <alignment vertical="center" wrapText="1"/>
    </xf>
    <xf numFmtId="0" fontId="3" fillId="2" borderId="0" xfId="7" applyFont="1" applyFill="1" applyAlignment="1">
      <alignment vertical="center" wrapText="1"/>
    </xf>
    <xf numFmtId="0" fontId="4" fillId="0" borderId="0" xfId="7" applyFont="1" applyFill="1" applyAlignment="1">
      <alignment vertical="center"/>
    </xf>
    <xf numFmtId="4" fontId="3" fillId="2" borderId="0" xfId="6" applyNumberFormat="1" applyFont="1" applyFill="1" applyAlignment="1" applyProtection="1">
      <alignment horizontal="center" vertical="center"/>
    </xf>
    <xf numFmtId="0" fontId="3" fillId="0" borderId="12" xfId="7" applyFont="1" applyFill="1" applyBorder="1" applyAlignment="1">
      <alignment vertical="center" wrapText="1"/>
    </xf>
    <xf numFmtId="0" fontId="3" fillId="2" borderId="13" xfId="7" applyFont="1" applyFill="1" applyBorder="1" applyAlignment="1">
      <alignment vertical="center" wrapText="1"/>
    </xf>
    <xf numFmtId="0" fontId="3" fillId="0" borderId="1" xfId="7" applyFont="1" applyFill="1" applyBorder="1" applyAlignment="1">
      <alignment vertical="center" wrapText="1"/>
    </xf>
    <xf numFmtId="0" fontId="3" fillId="2" borderId="5" xfId="7" applyFont="1" applyFill="1" applyBorder="1" applyAlignment="1">
      <alignment vertical="center" wrapText="1"/>
    </xf>
    <xf numFmtId="0" fontId="4" fillId="0" borderId="4" xfId="7" applyFont="1" applyFill="1" applyBorder="1" applyAlignment="1">
      <alignment vertical="center" wrapText="1"/>
    </xf>
    <xf numFmtId="0" fontId="4" fillId="2" borderId="5" xfId="7" applyFont="1" applyFill="1" applyBorder="1" applyAlignment="1">
      <alignment vertical="center" wrapText="1"/>
    </xf>
    <xf numFmtId="0" fontId="4" fillId="4" borderId="14" xfId="7" applyFont="1" applyFill="1" applyBorder="1" applyAlignment="1">
      <alignment vertical="center"/>
    </xf>
    <xf numFmtId="0" fontId="4" fillId="4" borderId="15" xfId="7" applyFont="1" applyFill="1" applyBorder="1" applyAlignment="1">
      <alignment vertical="center"/>
    </xf>
    <xf numFmtId="4" fontId="4" fillId="4" borderId="1" xfId="7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2" borderId="4" xfId="7" applyFont="1" applyFill="1" applyBorder="1" applyAlignment="1">
      <alignment vertical="center" wrapText="1"/>
    </xf>
    <xf numFmtId="0" fontId="4" fillId="0" borderId="16" xfId="7" applyFont="1" applyFill="1" applyBorder="1" applyAlignment="1">
      <alignment vertical="center"/>
    </xf>
    <xf numFmtId="0" fontId="4" fillId="0" borderId="17" xfId="7" applyFont="1" applyFill="1" applyBorder="1" applyAlignment="1">
      <alignment vertical="center"/>
    </xf>
    <xf numFmtId="4" fontId="3" fillId="2" borderId="3" xfId="6" applyNumberFormat="1" applyFont="1" applyFill="1" applyBorder="1" applyAlignment="1" applyProtection="1">
      <alignment horizontal="center" vertical="center"/>
    </xf>
    <xf numFmtId="0" fontId="4" fillId="4" borderId="1" xfId="7" applyFont="1" applyFill="1" applyBorder="1" applyAlignment="1">
      <alignment vertical="center"/>
    </xf>
    <xf numFmtId="0" fontId="4" fillId="0" borderId="8" xfId="7" applyFont="1" applyFill="1" applyBorder="1" applyAlignment="1">
      <alignment vertical="center" wrapText="1"/>
    </xf>
    <xf numFmtId="0" fontId="4" fillId="2" borderId="9" xfId="7" applyFont="1" applyFill="1" applyBorder="1" applyAlignment="1">
      <alignment vertical="center" wrapText="1"/>
    </xf>
    <xf numFmtId="0" fontId="4" fillId="5" borderId="1" xfId="7" applyFont="1" applyFill="1" applyBorder="1" applyAlignment="1">
      <alignment vertical="center"/>
    </xf>
    <xf numFmtId="4" fontId="4" fillId="5" borderId="1" xfId="7" applyNumberFormat="1" applyFont="1" applyFill="1" applyBorder="1" applyAlignment="1">
      <alignment horizontal="right" vertical="center" wrapText="1"/>
    </xf>
    <xf numFmtId="0" fontId="4" fillId="0" borderId="0" xfId="7" applyFont="1" applyFill="1" applyAlignment="1">
      <alignment vertical="center" wrapText="1"/>
    </xf>
    <xf numFmtId="0" fontId="4" fillId="2" borderId="0" xfId="7" applyFont="1" applyFill="1" applyAlignment="1">
      <alignment vertical="center" wrapText="1"/>
    </xf>
    <xf numFmtId="0" fontId="4" fillId="0" borderId="18" xfId="7" applyFont="1" applyFill="1" applyBorder="1" applyAlignment="1">
      <alignment vertical="center"/>
    </xf>
    <xf numFmtId="0" fontId="3" fillId="0" borderId="12" xfId="6" applyFont="1" applyFill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vertical="center" wrapText="1"/>
    </xf>
    <xf numFmtId="0" fontId="3" fillId="0" borderId="1" xfId="6" applyFont="1" applyFill="1" applyBorder="1" applyAlignment="1" applyProtection="1">
      <alignment vertical="center" wrapText="1"/>
    </xf>
    <xf numFmtId="4" fontId="3" fillId="0" borderId="1" xfId="6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4" xfId="6" applyFont="1" applyFill="1" applyBorder="1" applyAlignment="1" applyProtection="1">
      <alignment vertical="center" wrapText="1"/>
    </xf>
    <xf numFmtId="0" fontId="3" fillId="0" borderId="5" xfId="6" applyFont="1" applyFill="1" applyBorder="1" applyAlignment="1" applyProtection="1">
      <alignment vertical="center" wrapText="1"/>
    </xf>
    <xf numFmtId="0" fontId="4" fillId="0" borderId="4" xfId="6" applyFont="1" applyFill="1" applyBorder="1" applyAlignment="1" applyProtection="1">
      <alignment vertical="center" wrapText="1"/>
    </xf>
    <xf numFmtId="4" fontId="3" fillId="4" borderId="19" xfId="7" applyNumberFormat="1" applyFont="1" applyFill="1" applyBorder="1" applyAlignment="1">
      <alignment horizontal="right" vertical="center" wrapText="1"/>
    </xf>
    <xf numFmtId="0" fontId="4" fillId="5" borderId="14" xfId="7" applyFont="1" applyFill="1" applyBorder="1" applyAlignment="1">
      <alignment vertical="center"/>
    </xf>
    <xf numFmtId="0" fontId="4" fillId="5" borderId="15" xfId="7" applyFont="1" applyFill="1" applyBorder="1" applyAlignment="1">
      <alignment vertical="center"/>
    </xf>
    <xf numFmtId="0" fontId="3" fillId="2" borderId="4" xfId="7" applyFont="1" applyFill="1" applyBorder="1" applyAlignment="1">
      <alignment vertical="center" wrapText="1"/>
    </xf>
    <xf numFmtId="0" fontId="4" fillId="0" borderId="20" xfId="7" applyFont="1" applyFill="1" applyBorder="1" applyAlignment="1">
      <alignment vertical="center"/>
    </xf>
    <xf numFmtId="0" fontId="4" fillId="0" borderId="21" xfId="7" applyFont="1" applyFill="1" applyBorder="1" applyAlignment="1">
      <alignment vertical="center"/>
    </xf>
    <xf numFmtId="4" fontId="4" fillId="0" borderId="22" xfId="7" applyNumberFormat="1" applyFont="1" applyFill="1" applyBorder="1" applyAlignment="1">
      <alignment horizontal="right" vertical="center" wrapText="1"/>
    </xf>
    <xf numFmtId="0" fontId="3" fillId="0" borderId="14" xfId="7" applyFont="1" applyFill="1" applyBorder="1" applyAlignment="1">
      <alignment vertical="center" wrapText="1"/>
    </xf>
    <xf numFmtId="4" fontId="4" fillId="5" borderId="19" xfId="7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0" fontId="4" fillId="6" borderId="14" xfId="0" applyFont="1" applyFill="1" applyBorder="1" applyAlignment="1">
      <alignment vertical="center"/>
    </xf>
    <xf numFmtId="0" fontId="4" fillId="6" borderId="15" xfId="0" applyFont="1" applyFill="1" applyBorder="1" applyAlignment="1">
      <alignment vertical="center"/>
    </xf>
    <xf numFmtId="4" fontId="4" fillId="6" borderId="1" xfId="0" applyNumberFormat="1" applyFont="1" applyFill="1" applyBorder="1" applyAlignment="1">
      <alignment vertical="center"/>
    </xf>
    <xf numFmtId="0" fontId="4" fillId="0" borderId="23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3" fillId="3" borderId="1" xfId="7" applyFont="1" applyFill="1" applyBorder="1" applyAlignment="1">
      <alignment horizontal="left" vertical="center"/>
    </xf>
    <xf numFmtId="0" fontId="3" fillId="3" borderId="14" xfId="7" applyFont="1" applyFill="1" applyBorder="1" applyAlignment="1">
      <alignment horizontal="left" vertical="center"/>
    </xf>
    <xf numFmtId="4" fontId="4" fillId="3" borderId="24" xfId="7" applyNumberFormat="1" applyFont="1" applyFill="1" applyBorder="1" applyAlignment="1">
      <alignment horizontal="center" vertical="center"/>
    </xf>
    <xf numFmtId="4" fontId="4" fillId="3" borderId="19" xfId="7" applyNumberFormat="1" applyFont="1" applyFill="1" applyBorder="1" applyAlignment="1">
      <alignment horizontal="center" vertical="center"/>
    </xf>
    <xf numFmtId="0" fontId="3" fillId="2" borderId="0" xfId="7" applyFont="1" applyFill="1" applyAlignment="1">
      <alignment horizontal="center" vertical="center"/>
    </xf>
    <xf numFmtId="0" fontId="4" fillId="2" borderId="23" xfId="7" applyFont="1" applyFill="1" applyBorder="1" applyAlignment="1">
      <alignment vertical="center"/>
    </xf>
    <xf numFmtId="4" fontId="3" fillId="2" borderId="1" xfId="7" applyNumberFormat="1" applyFont="1" applyFill="1" applyBorder="1" applyAlignment="1">
      <alignment horizontal="center" vertical="center"/>
    </xf>
    <xf numFmtId="4" fontId="3" fillId="2" borderId="0" xfId="7" applyNumberFormat="1" applyFont="1" applyFill="1" applyAlignment="1">
      <alignment horizontal="center" vertical="center"/>
    </xf>
    <xf numFmtId="0" fontId="3" fillId="0" borderId="1" xfId="8" applyFont="1" applyFill="1" applyBorder="1" applyAlignment="1" applyProtection="1">
      <alignment vertical="center" wrapText="1"/>
    </xf>
    <xf numFmtId="4" fontId="3" fillId="0" borderId="15" xfId="7" applyNumberFormat="1" applyFont="1" applyFill="1" applyBorder="1" applyAlignment="1">
      <alignment horizontal="right" vertical="center" wrapText="1"/>
    </xf>
    <xf numFmtId="0" fontId="4" fillId="0" borderId="5" xfId="7" applyFont="1" applyFill="1" applyBorder="1" applyAlignment="1">
      <alignment vertical="center" wrapText="1"/>
    </xf>
    <xf numFmtId="0" fontId="4" fillId="7" borderId="1" xfId="7" applyFont="1" applyFill="1" applyBorder="1" applyAlignment="1">
      <alignment vertical="center" wrapText="1"/>
    </xf>
    <xf numFmtId="4" fontId="3" fillId="7" borderId="1" xfId="7" applyNumberFormat="1" applyFont="1" applyFill="1" applyBorder="1" applyAlignment="1">
      <alignment horizontal="right" vertical="center" wrapText="1"/>
    </xf>
    <xf numFmtId="4" fontId="3" fillId="7" borderId="15" xfId="7" applyNumberFormat="1" applyFont="1" applyFill="1" applyBorder="1" applyAlignment="1">
      <alignment horizontal="right" vertical="center" wrapText="1"/>
    </xf>
    <xf numFmtId="0" fontId="4" fillId="2" borderId="16" xfId="7" applyFont="1" applyFill="1" applyBorder="1" applyAlignment="1">
      <alignment vertical="center"/>
    </xf>
    <xf numFmtId="0" fontId="4" fillId="2" borderId="17" xfId="7" applyFont="1" applyFill="1" applyBorder="1" applyAlignment="1">
      <alignment vertical="center"/>
    </xf>
    <xf numFmtId="4" fontId="3" fillId="0" borderId="22" xfId="7" applyNumberFormat="1" applyFont="1" applyFill="1" applyBorder="1" applyAlignment="1">
      <alignment horizontal="right" vertical="center" wrapText="1"/>
    </xf>
    <xf numFmtId="0" fontId="4" fillId="7" borderId="1" xfId="7" applyFont="1" applyFill="1" applyBorder="1" applyAlignment="1">
      <alignment vertical="center"/>
    </xf>
    <xf numFmtId="0" fontId="4" fillId="2" borderId="20" xfId="7" applyFont="1" applyFill="1" applyBorder="1" applyAlignment="1">
      <alignment vertical="center"/>
    </xf>
    <xf numFmtId="0" fontId="4" fillId="2" borderId="21" xfId="7" applyFont="1" applyFill="1" applyBorder="1" applyAlignment="1">
      <alignment vertical="center"/>
    </xf>
    <xf numFmtId="0" fontId="3" fillId="0" borderId="4" xfId="9" applyFont="1" applyFill="1" applyBorder="1" applyAlignment="1" applyProtection="1">
      <alignment vertical="center" wrapText="1"/>
    </xf>
    <xf numFmtId="0" fontId="3" fillId="0" borderId="5" xfId="9" applyFont="1" applyFill="1" applyBorder="1" applyAlignment="1" applyProtection="1">
      <alignment vertical="center" wrapText="1"/>
    </xf>
    <xf numFmtId="0" fontId="3" fillId="0" borderId="1" xfId="9" applyFont="1" applyFill="1" applyBorder="1" applyAlignment="1" applyProtection="1">
      <alignment vertical="center" wrapText="1"/>
    </xf>
    <xf numFmtId="4" fontId="3" fillId="0" borderId="1" xfId="9" applyNumberFormat="1" applyFont="1" applyFill="1" applyBorder="1" applyAlignment="1" applyProtection="1">
      <alignment horizontal="right" vertical="center" wrapText="1"/>
    </xf>
    <xf numFmtId="0" fontId="3" fillId="2" borderId="1" xfId="8" applyFont="1" applyFill="1" applyBorder="1" applyAlignment="1" applyProtection="1">
      <alignment vertical="center" wrapText="1"/>
    </xf>
    <xf numFmtId="4" fontId="3" fillId="5" borderId="1" xfId="7" applyNumberFormat="1" applyFont="1" applyFill="1" applyBorder="1" applyAlignment="1">
      <alignment horizontal="right" vertical="center" wrapText="1"/>
    </xf>
    <xf numFmtId="0" fontId="4" fillId="2" borderId="1" xfId="7" applyFont="1" applyFill="1" applyBorder="1" applyAlignment="1">
      <alignment vertical="center"/>
    </xf>
    <xf numFmtId="0" fontId="4" fillId="2" borderId="14" xfId="7" applyFont="1" applyFill="1" applyBorder="1" applyAlignment="1">
      <alignment vertical="center"/>
    </xf>
    <xf numFmtId="4" fontId="3" fillId="0" borderId="0" xfId="7" applyNumberFormat="1" applyFont="1" applyFill="1" applyAlignment="1">
      <alignment horizontal="right" vertical="center" wrapText="1"/>
    </xf>
    <xf numFmtId="0" fontId="4" fillId="2" borderId="0" xfId="7" applyFont="1" applyFill="1" applyAlignment="1">
      <alignment vertical="center"/>
    </xf>
    <xf numFmtId="4" fontId="3" fillId="2" borderId="0" xfId="9" applyNumberFormat="1" applyFont="1" applyFill="1" applyAlignment="1" applyProtection="1">
      <alignment horizontal="center" vertical="center"/>
    </xf>
    <xf numFmtId="0" fontId="3" fillId="0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vertical="center"/>
    </xf>
    <xf numFmtId="0" fontId="4" fillId="2" borderId="15" xfId="7" applyFont="1" applyFill="1" applyBorder="1" applyAlignment="1">
      <alignment vertical="center"/>
    </xf>
    <xf numFmtId="4" fontId="3" fillId="2" borderId="3" xfId="9" applyNumberFormat="1" applyFont="1" applyFill="1" applyBorder="1" applyAlignment="1" applyProtection="1">
      <alignment horizontal="center" vertical="center"/>
    </xf>
    <xf numFmtId="0" fontId="4" fillId="6" borderId="14" xfId="7" applyFont="1" applyFill="1" applyBorder="1" applyAlignment="1">
      <alignment vertical="center"/>
    </xf>
    <xf numFmtId="0" fontId="4" fillId="6" borderId="15" xfId="7" applyFont="1" applyFill="1" applyBorder="1" applyAlignment="1">
      <alignment vertical="center"/>
    </xf>
    <xf numFmtId="4" fontId="4" fillId="6" borderId="1" xfId="7" applyNumberFormat="1" applyFont="1" applyFill="1" applyBorder="1" applyAlignment="1">
      <alignment horizontal="right" vertical="center" wrapText="1"/>
    </xf>
    <xf numFmtId="0" fontId="4" fillId="0" borderId="23" xfId="0" applyFont="1" applyBorder="1" applyAlignment="1">
      <alignment vertical="center" wrapText="1"/>
    </xf>
    <xf numFmtId="0" fontId="4" fillId="2" borderId="0" xfId="4" applyFont="1" applyFill="1" applyAlignment="1" applyProtection="1">
      <alignment vertical="center"/>
    </xf>
    <xf numFmtId="0" fontId="4" fillId="2" borderId="0" xfId="4" applyFont="1" applyFill="1" applyAlignment="1" applyProtection="1">
      <alignment vertical="center" wrapText="1"/>
    </xf>
    <xf numFmtId="0" fontId="3" fillId="2" borderId="0" xfId="5" applyFont="1" applyFill="1" applyAlignment="1" applyProtection="1"/>
    <xf numFmtId="0" fontId="3" fillId="2" borderId="25" xfId="4" applyFont="1" applyFill="1" applyBorder="1" applyAlignment="1" applyProtection="1">
      <alignment vertical="center"/>
    </xf>
    <xf numFmtId="3" fontId="3" fillId="2" borderId="2" xfId="4" applyNumberFormat="1" applyFont="1" applyFill="1" applyBorder="1" applyAlignment="1" applyProtection="1">
      <alignment vertical="center"/>
    </xf>
    <xf numFmtId="3" fontId="3" fillId="2" borderId="3" xfId="4" applyNumberFormat="1" applyFont="1" applyFill="1" applyBorder="1" applyAlignment="1" applyProtection="1">
      <alignment vertical="center"/>
    </xf>
    <xf numFmtId="0" fontId="4" fillId="2" borderId="25" xfId="4" applyFont="1" applyFill="1" applyBorder="1" applyAlignment="1" applyProtection="1">
      <alignment vertical="center"/>
    </xf>
    <xf numFmtId="3" fontId="4" fillId="2" borderId="3" xfId="4" applyNumberFormat="1" applyFont="1" applyFill="1" applyBorder="1" applyAlignment="1" applyProtection="1">
      <alignment vertical="center"/>
    </xf>
    <xf numFmtId="0" fontId="3" fillId="2" borderId="26" xfId="4" applyFont="1" applyFill="1" applyBorder="1" applyAlignment="1" applyProtection="1">
      <alignment vertical="center"/>
    </xf>
    <xf numFmtId="3" fontId="3" fillId="2" borderId="19" xfId="4" applyNumberFormat="1" applyFont="1" applyFill="1" applyBorder="1" applyAlignment="1" applyProtection="1">
      <alignment vertical="center"/>
    </xf>
    <xf numFmtId="0" fontId="4" fillId="2" borderId="26" xfId="4" applyFont="1" applyFill="1" applyBorder="1" applyAlignment="1" applyProtection="1">
      <alignment vertical="center"/>
    </xf>
    <xf numFmtId="3" fontId="4" fillId="2" borderId="1" xfId="4" applyNumberFormat="1" applyFont="1" applyFill="1" applyBorder="1" applyAlignment="1" applyProtection="1">
      <alignment vertical="center"/>
    </xf>
    <xf numFmtId="164" fontId="3" fillId="2" borderId="0" xfId="2" applyFont="1" applyFill="1"/>
    <xf numFmtId="3" fontId="3" fillId="2" borderId="0" xfId="5" applyNumberFormat="1" applyFont="1" applyFill="1" applyAlignment="1" applyProtection="1"/>
    <xf numFmtId="0" fontId="4" fillId="2" borderId="1" xfId="4" applyFont="1" applyFill="1" applyBorder="1" applyAlignment="1" applyProtection="1">
      <alignment horizontal="center" vertical="center"/>
    </xf>
    <xf numFmtId="0" fontId="4" fillId="2" borderId="1" xfId="4" applyFont="1" applyFill="1" applyBorder="1" applyAlignment="1" applyProtection="1">
      <alignment horizontal="center" vertical="center" wrapText="1"/>
    </xf>
  </cellXfs>
  <cellStyles count="10">
    <cellStyle name="Migliaia" xfId="1" builtinId="3" customBuiltin="1"/>
    <cellStyle name="Migliaia 2" xfId="2"/>
    <cellStyle name="Normale" xfId="0" builtinId="0" customBuiltin="1"/>
    <cellStyle name="Normale 2" xfId="3"/>
    <cellStyle name="Normale 2 2" xfId="4"/>
    <cellStyle name="Normale 3" xfId="5"/>
    <cellStyle name="Normale_ENTRATE" xfId="6"/>
    <cellStyle name="Normale_Foglio1" xfId="7"/>
    <cellStyle name="Normale_USCITE_1" xfId="8"/>
    <cellStyle name="Normale_USCITE_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2"/>
  <sheetViews>
    <sheetView tabSelected="1" topLeftCell="E1" workbookViewId="0"/>
  </sheetViews>
  <sheetFormatPr defaultColWidth="36.28515625" defaultRowHeight="12" outlineLevelRow="4" x14ac:dyDescent="0.25"/>
  <cols>
    <col min="1" max="1" width="16.28515625" style="1" hidden="1" customWidth="1"/>
    <col min="2" max="2" width="32.7109375" style="1" hidden="1" customWidth="1"/>
    <col min="3" max="3" width="11.85546875" style="1" hidden="1" customWidth="1"/>
    <col min="4" max="4" width="0" style="2" hidden="1" customWidth="1"/>
    <col min="5" max="5" width="13.140625" style="1" customWidth="1"/>
    <col min="6" max="6" width="55" style="1" customWidth="1"/>
    <col min="7" max="7" width="14.85546875" style="65" bestFit="1" customWidth="1"/>
    <col min="8" max="8" width="13.85546875" style="65" bestFit="1" customWidth="1"/>
    <col min="9" max="9" width="36.28515625" style="1" customWidth="1"/>
    <col min="10" max="16384" width="36.28515625" style="1"/>
  </cols>
  <sheetData>
    <row r="1" spans="1:8" ht="16.149999999999999" customHeight="1" x14ac:dyDescent="0.25">
      <c r="G1" s="66" t="s">
        <v>0</v>
      </c>
      <c r="H1" s="66"/>
    </row>
    <row r="2" spans="1:8" ht="16.149999999999999" customHeight="1" x14ac:dyDescent="0.2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6" t="s">
        <v>8</v>
      </c>
    </row>
    <row r="3" spans="1:8" ht="16.149999999999999" customHeight="1" outlineLevel="2" x14ac:dyDescent="0.25">
      <c r="A3" s="7"/>
      <c r="B3" s="7"/>
      <c r="C3" s="7"/>
      <c r="D3" s="8"/>
      <c r="E3" s="9"/>
      <c r="F3" s="10" t="s">
        <v>9</v>
      </c>
      <c r="G3" s="11">
        <v>1024609871</v>
      </c>
      <c r="H3" s="12"/>
    </row>
    <row r="4" spans="1:8" ht="16.149999999999999" customHeight="1" outlineLevel="2" x14ac:dyDescent="0.25">
      <c r="A4" s="13"/>
      <c r="B4" s="13"/>
      <c r="C4" s="13"/>
      <c r="D4" s="14"/>
      <c r="E4" s="15"/>
      <c r="F4" s="16" t="s">
        <v>10</v>
      </c>
      <c r="G4" s="12"/>
      <c r="H4" s="11">
        <v>993194137</v>
      </c>
    </row>
    <row r="5" spans="1:8" ht="16.149999999999999" customHeight="1" outlineLevel="2" x14ac:dyDescent="0.25">
      <c r="A5" s="17"/>
      <c r="B5" s="17"/>
      <c r="C5" s="17"/>
      <c r="D5" s="18"/>
      <c r="E5" s="19" t="str">
        <f>CONCATENATE(C6,"   ",D6)</f>
        <v>1.2   ENTRATE DERIVANTI DA TRASFERIMENTI CORRENTI</v>
      </c>
      <c r="F5" s="19"/>
      <c r="G5" s="20"/>
      <c r="H5" s="20"/>
    </row>
    <row r="6" spans="1:8" ht="16.149999999999999" customHeight="1" outlineLevel="4" x14ac:dyDescent="0.25">
      <c r="A6" s="21" t="s">
        <v>11</v>
      </c>
      <c r="B6" s="21" t="s">
        <v>12</v>
      </c>
      <c r="C6" s="21" t="s">
        <v>13</v>
      </c>
      <c r="D6" s="22" t="s">
        <v>14</v>
      </c>
      <c r="E6" s="23" t="s">
        <v>15</v>
      </c>
      <c r="F6" s="23" t="s">
        <v>16</v>
      </c>
      <c r="G6" s="11">
        <v>245758620.19999999</v>
      </c>
      <c r="H6" s="11">
        <v>253321948.19999999</v>
      </c>
    </row>
    <row r="7" spans="1:8" ht="16.149999999999999" customHeight="1" outlineLevel="4" x14ac:dyDescent="0.25">
      <c r="A7" s="7" t="s">
        <v>11</v>
      </c>
      <c r="B7" s="7" t="s">
        <v>12</v>
      </c>
      <c r="C7" s="7" t="s">
        <v>13</v>
      </c>
      <c r="D7" s="24" t="s">
        <v>14</v>
      </c>
      <c r="E7" s="23" t="s">
        <v>17</v>
      </c>
      <c r="F7" s="23" t="s">
        <v>18</v>
      </c>
      <c r="G7" s="11">
        <v>1244782</v>
      </c>
      <c r="H7" s="11">
        <v>6852582</v>
      </c>
    </row>
    <row r="8" spans="1:8" ht="16.149999999999999" customHeight="1" outlineLevel="4" x14ac:dyDescent="0.25">
      <c r="A8" s="7" t="s">
        <v>11</v>
      </c>
      <c r="B8" s="7" t="s">
        <v>12</v>
      </c>
      <c r="C8" s="7" t="s">
        <v>13</v>
      </c>
      <c r="D8" s="24" t="s">
        <v>14</v>
      </c>
      <c r="E8" s="23" t="s">
        <v>19</v>
      </c>
      <c r="F8" s="23" t="s">
        <v>20</v>
      </c>
      <c r="G8" s="11">
        <v>30000</v>
      </c>
      <c r="H8" s="11">
        <v>30000</v>
      </c>
    </row>
    <row r="9" spans="1:8" ht="16.149999999999999" customHeight="1" outlineLevel="4" x14ac:dyDescent="0.25">
      <c r="A9" s="7" t="s">
        <v>11</v>
      </c>
      <c r="B9" s="7" t="s">
        <v>12</v>
      </c>
      <c r="C9" s="7" t="s">
        <v>13</v>
      </c>
      <c r="D9" s="24" t="s">
        <v>14</v>
      </c>
      <c r="E9" s="23" t="s">
        <v>21</v>
      </c>
      <c r="F9" s="23" t="s">
        <v>22</v>
      </c>
      <c r="G9" s="11">
        <v>20892017.48907515</v>
      </c>
      <c r="H9" s="11">
        <v>22309990.468075149</v>
      </c>
    </row>
    <row r="10" spans="1:8" s="30" customFormat="1" ht="16.149999999999999" customHeight="1" outlineLevel="3" x14ac:dyDescent="0.25">
      <c r="A10" s="25"/>
      <c r="B10" s="25"/>
      <c r="C10" s="25"/>
      <c r="D10" s="26" t="s">
        <v>23</v>
      </c>
      <c r="E10" s="27" t="str">
        <f>D10</f>
        <v xml:space="preserve">ENTRATE DERIVANTI DA TRASFERIMENTI CORRENTI </v>
      </c>
      <c r="F10" s="28"/>
      <c r="G10" s="29">
        <f>SUBTOTAL(9,G6:G9)</f>
        <v>267925419.68907514</v>
      </c>
      <c r="H10" s="29">
        <f>SUBTOTAL(9,H6:H9)</f>
        <v>282514520.66807514</v>
      </c>
    </row>
    <row r="11" spans="1:8" s="30" customFormat="1" ht="16.149999999999999" customHeight="1" outlineLevel="3" x14ac:dyDescent="0.25">
      <c r="A11" s="25"/>
      <c r="B11" s="25"/>
      <c r="C11" s="25"/>
      <c r="D11" s="31"/>
      <c r="E11" s="32" t="str">
        <f>CONCATENATE(C12,"   ",D12)</f>
        <v>1.3   ALTRE ENTRATE</v>
      </c>
      <c r="F11" s="33"/>
      <c r="G11" s="34"/>
      <c r="H11" s="34"/>
    </row>
    <row r="12" spans="1:8" ht="16.149999999999999" customHeight="1" outlineLevel="4" x14ac:dyDescent="0.25">
      <c r="A12" s="7" t="s">
        <v>11</v>
      </c>
      <c r="B12" s="7" t="s">
        <v>12</v>
      </c>
      <c r="C12" s="7" t="s">
        <v>24</v>
      </c>
      <c r="D12" s="24" t="s">
        <v>25</v>
      </c>
      <c r="E12" s="23" t="s">
        <v>26</v>
      </c>
      <c r="F12" s="23" t="s">
        <v>27</v>
      </c>
      <c r="G12" s="11">
        <v>5687968.111111111</v>
      </c>
      <c r="H12" s="11">
        <v>5514718.7611111114</v>
      </c>
    </row>
    <row r="13" spans="1:8" ht="16.149999999999999" customHeight="1" outlineLevel="4" x14ac:dyDescent="0.25">
      <c r="A13" s="7" t="s">
        <v>11</v>
      </c>
      <c r="B13" s="7" t="s">
        <v>12</v>
      </c>
      <c r="C13" s="7" t="s">
        <v>24</v>
      </c>
      <c r="D13" s="24" t="s">
        <v>25</v>
      </c>
      <c r="E13" s="23" t="s">
        <v>28</v>
      </c>
      <c r="F13" s="23" t="s">
        <v>29</v>
      </c>
      <c r="G13" s="11">
        <v>4613026.7287499998</v>
      </c>
      <c r="H13" s="11">
        <v>4613026.7287499998</v>
      </c>
    </row>
    <row r="14" spans="1:8" ht="16.149999999999999" customHeight="1" outlineLevel="4" x14ac:dyDescent="0.25">
      <c r="A14" s="7" t="s">
        <v>11</v>
      </c>
      <c r="B14" s="7" t="s">
        <v>12</v>
      </c>
      <c r="C14" s="7" t="s">
        <v>24</v>
      </c>
      <c r="D14" s="24" t="s">
        <v>25</v>
      </c>
      <c r="E14" s="23" t="s">
        <v>30</v>
      </c>
      <c r="F14" s="23" t="s">
        <v>31</v>
      </c>
      <c r="G14" s="11">
        <v>7624818.3095000004</v>
      </c>
      <c r="H14" s="11">
        <v>7624818.3095000004</v>
      </c>
    </row>
    <row r="15" spans="1:8" ht="16.149999999999999" customHeight="1" outlineLevel="4" x14ac:dyDescent="0.25">
      <c r="A15" s="7" t="s">
        <v>11</v>
      </c>
      <c r="B15" s="7" t="s">
        <v>12</v>
      </c>
      <c r="C15" s="7" t="s">
        <v>24</v>
      </c>
      <c r="D15" s="24" t="s">
        <v>25</v>
      </c>
      <c r="E15" s="23" t="s">
        <v>32</v>
      </c>
      <c r="F15" s="23" t="s">
        <v>33</v>
      </c>
      <c r="G15" s="11">
        <v>3683848.594681967</v>
      </c>
      <c r="H15" s="11">
        <v>3103654.25</v>
      </c>
    </row>
    <row r="16" spans="1:8" ht="16.149999999999999" customHeight="1" outlineLevel="4" x14ac:dyDescent="0.25">
      <c r="A16" s="7" t="s">
        <v>11</v>
      </c>
      <c r="B16" s="7" t="s">
        <v>12</v>
      </c>
      <c r="C16" s="7" t="s">
        <v>24</v>
      </c>
      <c r="D16" s="24" t="s">
        <v>25</v>
      </c>
      <c r="E16" s="23" t="s">
        <v>34</v>
      </c>
      <c r="F16" s="23" t="s">
        <v>35</v>
      </c>
      <c r="G16" s="11">
        <v>18143247.5</v>
      </c>
      <c r="H16" s="11">
        <v>14874884.5</v>
      </c>
    </row>
    <row r="17" spans="1:8" s="30" customFormat="1" ht="16.149999999999999" customHeight="1" outlineLevel="3" x14ac:dyDescent="0.25">
      <c r="A17" s="25"/>
      <c r="B17" s="25"/>
      <c r="C17" s="25"/>
      <c r="D17" s="26" t="s">
        <v>36</v>
      </c>
      <c r="E17" s="35" t="str">
        <f>D17</f>
        <v xml:space="preserve">ALTRE ENTRATE </v>
      </c>
      <c r="F17" s="35"/>
      <c r="G17" s="29">
        <f>SUBTOTAL(9,G12:G16)</f>
        <v>39752909.244043082</v>
      </c>
      <c r="H17" s="29">
        <f>SUBTOTAL(9,H12:H16)</f>
        <v>35731102.54936111</v>
      </c>
    </row>
    <row r="18" spans="1:8" s="30" customFormat="1" ht="16.149999999999999" customHeight="1" outlineLevel="2" x14ac:dyDescent="0.25">
      <c r="A18" s="36"/>
      <c r="B18" s="36" t="s">
        <v>37</v>
      </c>
      <c r="C18" s="36"/>
      <c r="D18" s="37"/>
      <c r="E18" s="38" t="str">
        <f>B18</f>
        <v xml:space="preserve">TITOLO I - ENTRATE CORRENTI </v>
      </c>
      <c r="F18" s="38"/>
      <c r="G18" s="39">
        <f>SUBTOTAL(9,G6:G16)</f>
        <v>307678328.93311822</v>
      </c>
      <c r="H18" s="39">
        <f>SUBTOTAL(9,H6:H16)</f>
        <v>318245623.21743625</v>
      </c>
    </row>
    <row r="19" spans="1:8" s="30" customFormat="1" ht="16.149999999999999" customHeight="1" outlineLevel="2" x14ac:dyDescent="0.25">
      <c r="A19" s="40"/>
      <c r="B19" s="40"/>
      <c r="C19" s="40"/>
      <c r="D19" s="41"/>
      <c r="E19" s="42" t="str">
        <f>CONCATENATE(C21,"   ",D21)</f>
        <v>2.1   ENTRATE PER ALIENAZIONE DI BENI PATRIMONIALI E RISCOSSIONE DI CREDITI</v>
      </c>
      <c r="F19" s="42"/>
      <c r="G19" s="20"/>
      <c r="H19" s="20"/>
    </row>
    <row r="20" spans="1:8" s="30" customFormat="1" ht="16.149999999999999" customHeight="1" outlineLevel="2" x14ac:dyDescent="0.25">
      <c r="A20" s="21" t="s">
        <v>11</v>
      </c>
      <c r="B20" s="43" t="s">
        <v>38</v>
      </c>
      <c r="C20" s="43" t="s">
        <v>39</v>
      </c>
      <c r="D20" s="44" t="s">
        <v>40</v>
      </c>
      <c r="E20" s="45" t="s">
        <v>41</v>
      </c>
      <c r="F20" s="45" t="s">
        <v>42</v>
      </c>
      <c r="G20" s="11">
        <v>0</v>
      </c>
      <c r="H20" s="11">
        <v>0</v>
      </c>
    </row>
    <row r="21" spans="1:8" ht="16.149999999999999" customHeight="1" outlineLevel="4" x14ac:dyDescent="0.25">
      <c r="A21" s="7" t="s">
        <v>11</v>
      </c>
      <c r="B21" s="7" t="s">
        <v>38</v>
      </c>
      <c r="C21" s="7" t="s">
        <v>39</v>
      </c>
      <c r="D21" s="24" t="s">
        <v>40</v>
      </c>
      <c r="E21" s="23" t="s">
        <v>43</v>
      </c>
      <c r="F21" s="23" t="s">
        <v>44</v>
      </c>
      <c r="G21" s="11">
        <v>0</v>
      </c>
      <c r="H21" s="11">
        <v>0</v>
      </c>
    </row>
    <row r="22" spans="1:8" ht="16.149999999999999" customHeight="1" outlineLevel="4" x14ac:dyDescent="0.25">
      <c r="A22" s="7" t="s">
        <v>11</v>
      </c>
      <c r="B22" s="7" t="s">
        <v>38</v>
      </c>
      <c r="C22" s="7" t="s">
        <v>39</v>
      </c>
      <c r="D22" s="24" t="s">
        <v>40</v>
      </c>
      <c r="E22" s="23" t="s">
        <v>45</v>
      </c>
      <c r="F22" s="23" t="s">
        <v>46</v>
      </c>
      <c r="G22" s="11">
        <v>0</v>
      </c>
      <c r="H22" s="11">
        <v>0</v>
      </c>
    </row>
    <row r="23" spans="1:8" ht="16.149999999999999" customHeight="1" outlineLevel="4" x14ac:dyDescent="0.25">
      <c r="A23" s="7" t="s">
        <v>11</v>
      </c>
      <c r="B23" s="7" t="s">
        <v>38</v>
      </c>
      <c r="C23" s="7" t="s">
        <v>39</v>
      </c>
      <c r="D23" s="24" t="s">
        <v>40</v>
      </c>
      <c r="E23" s="23" t="s">
        <v>47</v>
      </c>
      <c r="F23" s="23" t="s">
        <v>48</v>
      </c>
      <c r="G23" s="46">
        <v>2600000</v>
      </c>
      <c r="H23" s="46">
        <v>2600000</v>
      </c>
    </row>
    <row r="24" spans="1:8" s="30" customFormat="1" ht="16.149999999999999" customHeight="1" outlineLevel="3" x14ac:dyDescent="0.25">
      <c r="A24" s="25"/>
      <c r="B24" s="25"/>
      <c r="C24" s="25"/>
      <c r="D24" s="26" t="s">
        <v>49</v>
      </c>
      <c r="E24" s="35" t="str">
        <f>D24</f>
        <v xml:space="preserve">ENTRATE PER ALIENAZIONE DI BENI PATRIMONIALI E RISCOSSIONE DI CREDITI </v>
      </c>
      <c r="F24" s="35"/>
      <c r="G24" s="29">
        <f>SUBTOTAL(9,G20:G23)</f>
        <v>2600000</v>
      </c>
      <c r="H24" s="29">
        <f>SUBTOTAL(9,H20:H23)</f>
        <v>2600000</v>
      </c>
    </row>
    <row r="25" spans="1:8" s="30" customFormat="1" ht="16.149999999999999" customHeight="1" outlineLevel="3" x14ac:dyDescent="0.25">
      <c r="A25" s="25"/>
      <c r="B25" s="25"/>
      <c r="C25" s="25"/>
      <c r="D25" s="26"/>
      <c r="E25" s="19" t="str">
        <f>CONCATENATE(C26,"   ",D26)</f>
        <v>2.2   ENTRATE DERIVANTI DA TRASFERIMENTI IN CONTO CAPITALE</v>
      </c>
      <c r="F25" s="19"/>
      <c r="G25" s="20"/>
      <c r="H25" s="20"/>
    </row>
    <row r="26" spans="1:8" ht="16.149999999999999" customHeight="1" outlineLevel="4" x14ac:dyDescent="0.25">
      <c r="A26" s="7" t="s">
        <v>11</v>
      </c>
      <c r="B26" s="7" t="s">
        <v>38</v>
      </c>
      <c r="C26" s="7" t="s">
        <v>50</v>
      </c>
      <c r="D26" s="24" t="s">
        <v>51</v>
      </c>
      <c r="E26" s="23" t="s">
        <v>52</v>
      </c>
      <c r="F26" s="23" t="s">
        <v>53</v>
      </c>
      <c r="G26" s="11">
        <v>0</v>
      </c>
      <c r="H26" s="11">
        <v>0</v>
      </c>
    </row>
    <row r="27" spans="1:8" ht="16.149999999999999" customHeight="1" outlineLevel="4" x14ac:dyDescent="0.25">
      <c r="A27" s="7" t="s">
        <v>11</v>
      </c>
      <c r="B27" s="7" t="s">
        <v>38</v>
      </c>
      <c r="C27" s="7" t="s">
        <v>50</v>
      </c>
      <c r="D27" s="24" t="s">
        <v>51</v>
      </c>
      <c r="E27" s="23" t="s">
        <v>54</v>
      </c>
      <c r="F27" s="47" t="s">
        <v>55</v>
      </c>
      <c r="G27" s="11">
        <v>17100000</v>
      </c>
      <c r="H27" s="11">
        <v>17100000</v>
      </c>
    </row>
    <row r="28" spans="1:8" ht="16.149999999999999" customHeight="1" outlineLevel="3" x14ac:dyDescent="0.25">
      <c r="A28" s="13"/>
      <c r="B28" s="13"/>
      <c r="C28" s="13"/>
      <c r="D28" s="37" t="s">
        <v>56</v>
      </c>
      <c r="E28" s="23" t="s">
        <v>57</v>
      </c>
      <c r="F28" s="23" t="s">
        <v>58</v>
      </c>
      <c r="G28" s="11">
        <v>0</v>
      </c>
      <c r="H28" s="11">
        <v>0</v>
      </c>
    </row>
    <row r="29" spans="1:8" s="30" customFormat="1" ht="16.149999999999999" customHeight="1" outlineLevel="3" x14ac:dyDescent="0.25">
      <c r="A29" s="40"/>
      <c r="B29" s="40"/>
      <c r="C29" s="40"/>
      <c r="D29" s="41"/>
      <c r="E29" s="42" t="str">
        <f>CONCATENATE(C30,"   ",D30)</f>
        <v>2.3   ACCENSIONE DI MUTUI</v>
      </c>
      <c r="F29" s="42"/>
      <c r="G29" s="20"/>
      <c r="H29" s="20"/>
    </row>
    <row r="30" spans="1:8" ht="16.149999999999999" customHeight="1" outlineLevel="4" x14ac:dyDescent="0.25">
      <c r="A30" s="21" t="s">
        <v>11</v>
      </c>
      <c r="B30" s="43" t="s">
        <v>38</v>
      </c>
      <c r="C30" s="43" t="s">
        <v>59</v>
      </c>
      <c r="D30" s="44" t="s">
        <v>60</v>
      </c>
      <c r="E30" s="45" t="s">
        <v>61</v>
      </c>
      <c r="F30" s="45" t="s">
        <v>62</v>
      </c>
      <c r="G30" s="11">
        <v>50000000</v>
      </c>
      <c r="H30" s="11">
        <v>50000000</v>
      </c>
    </row>
    <row r="31" spans="1:8" ht="16.149999999999999" customHeight="1" outlineLevel="4" x14ac:dyDescent="0.25">
      <c r="A31" s="7" t="s">
        <v>11</v>
      </c>
      <c r="B31" s="48" t="s">
        <v>38</v>
      </c>
      <c r="C31" s="48" t="s">
        <v>59</v>
      </c>
      <c r="D31" s="49" t="s">
        <v>60</v>
      </c>
      <c r="E31" s="45" t="s">
        <v>63</v>
      </c>
      <c r="F31" s="45" t="s">
        <v>64</v>
      </c>
      <c r="G31" s="11">
        <v>0</v>
      </c>
      <c r="H31" s="11">
        <v>0</v>
      </c>
    </row>
    <row r="32" spans="1:8" s="30" customFormat="1" ht="16.149999999999999" customHeight="1" outlineLevel="2" x14ac:dyDescent="0.25">
      <c r="A32" s="25"/>
      <c r="B32" s="25" t="s">
        <v>65</v>
      </c>
      <c r="C32" s="25"/>
      <c r="D32" s="50" t="s">
        <v>60</v>
      </c>
      <c r="E32" s="27" t="str">
        <f>D32</f>
        <v>ACCENSIONE DI MUTUI</v>
      </c>
      <c r="F32" s="28"/>
      <c r="G32" s="51">
        <f>SUBTOTAL(9,G30:G31)</f>
        <v>50000000</v>
      </c>
      <c r="H32" s="51">
        <f>SUBTOTAL(9,H30:H31)</f>
        <v>50000000</v>
      </c>
    </row>
    <row r="33" spans="1:43" s="30" customFormat="1" ht="16.149999999999999" customHeight="1" outlineLevel="2" x14ac:dyDescent="0.25">
      <c r="A33" s="25"/>
      <c r="B33" s="25"/>
      <c r="C33" s="25"/>
      <c r="D33" s="26"/>
      <c r="E33" s="52" t="str">
        <f>B32</f>
        <v xml:space="preserve">TITOLO II - ENTRATE IN CONTO CAPITALE </v>
      </c>
      <c r="F33" s="53"/>
      <c r="G33" s="39">
        <f>SUBTOTAL(9,G21:G28)+G32</f>
        <v>69700000</v>
      </c>
      <c r="H33" s="39">
        <f>SUBTOTAL(9,H21:H28)+H32</f>
        <v>69700000</v>
      </c>
    </row>
    <row r="34" spans="1:43" ht="16.149999999999999" customHeight="1" outlineLevel="4" x14ac:dyDescent="0.25">
      <c r="A34" s="7" t="s">
        <v>66</v>
      </c>
      <c r="B34" s="7" t="s">
        <v>67</v>
      </c>
      <c r="C34" s="7" t="s">
        <v>68</v>
      </c>
      <c r="D34" s="54" t="s">
        <v>69</v>
      </c>
      <c r="E34" s="55" t="str">
        <f>CONCATENATE(C34,"   ",D34)</f>
        <v>3.1   ENTRATE GESTIONI SPECIALI</v>
      </c>
      <c r="F34" s="56"/>
      <c r="G34" s="57"/>
      <c r="H34" s="57"/>
    </row>
    <row r="35" spans="1:43" s="30" customFormat="1" ht="16.149999999999999" customHeight="1" outlineLevel="2" x14ac:dyDescent="0.25">
      <c r="A35" s="25"/>
      <c r="B35" s="25" t="s">
        <v>70</v>
      </c>
      <c r="C35" s="25"/>
      <c r="D35" s="26" t="str">
        <f>B35</f>
        <v xml:space="preserve">TITOLO III - GESTIONI SPECIALI </v>
      </c>
      <c r="E35" s="23" t="s">
        <v>71</v>
      </c>
      <c r="F35" s="58" t="s">
        <v>69</v>
      </c>
      <c r="G35" s="11">
        <v>21000000</v>
      </c>
      <c r="H35" s="11">
        <v>21000000</v>
      </c>
    </row>
    <row r="36" spans="1:43" s="30" customFormat="1" ht="16.149999999999999" customHeight="1" outlineLevel="2" x14ac:dyDescent="0.25">
      <c r="A36" s="25"/>
      <c r="B36" s="25"/>
      <c r="C36" s="25"/>
      <c r="D36" s="26"/>
      <c r="E36" s="52" t="str">
        <f>B35</f>
        <v xml:space="preserve">TITOLO III - GESTIONI SPECIALI </v>
      </c>
      <c r="F36" s="53"/>
      <c r="G36" s="59">
        <f>SUBTOTAL(9,G35:G35)</f>
        <v>21000000</v>
      </c>
      <c r="H36" s="59">
        <f>SUBTOTAL(9,H35:H35)</f>
        <v>21000000</v>
      </c>
    </row>
    <row r="37" spans="1:43" ht="16.149999999999999" customHeight="1" outlineLevel="4" x14ac:dyDescent="0.25">
      <c r="A37" s="7" t="s">
        <v>66</v>
      </c>
      <c r="B37" s="7" t="s">
        <v>72</v>
      </c>
      <c r="C37" s="7" t="s">
        <v>73</v>
      </c>
      <c r="D37" s="54" t="s">
        <v>74</v>
      </c>
      <c r="E37" s="55" t="str">
        <f>CONCATENATE(C37,"   ",D37)</f>
        <v>4.1   ENTRATE AVENTI NATURA DI PARTITE DI GIRO</v>
      </c>
      <c r="F37" s="56"/>
      <c r="G37" s="57"/>
      <c r="H37" s="57"/>
    </row>
    <row r="38" spans="1:43" s="30" customFormat="1" ht="16.149999999999999" customHeight="1" outlineLevel="2" x14ac:dyDescent="0.25">
      <c r="A38" s="40"/>
      <c r="B38" s="40" t="s">
        <v>75</v>
      </c>
      <c r="C38" s="40"/>
      <c r="D38" s="41" t="str">
        <f>B38</f>
        <v xml:space="preserve">TITOLO IV - PARTITE DI GIRO </v>
      </c>
      <c r="E38" s="23" t="s">
        <v>76</v>
      </c>
      <c r="F38" s="58" t="s">
        <v>74</v>
      </c>
      <c r="G38" s="11">
        <v>79000000</v>
      </c>
      <c r="H38" s="11">
        <v>79000000</v>
      </c>
    </row>
    <row r="39" spans="1:43" s="30" customFormat="1" ht="16.149999999999999" customHeight="1" outlineLevel="2" x14ac:dyDescent="0.25">
      <c r="B39" s="30" t="s">
        <v>77</v>
      </c>
      <c r="D39" s="60"/>
      <c r="E39" s="52" t="str">
        <f>B38</f>
        <v xml:space="preserve">TITOLO IV - PARTITE DI GIRO </v>
      </c>
      <c r="F39" s="53"/>
      <c r="G39" s="59">
        <f>SUBTOTAL(9,G38:G38)</f>
        <v>79000000</v>
      </c>
      <c r="H39" s="59">
        <f>SUBTOTAL(9,H38:H38)</f>
        <v>79000000</v>
      </c>
    </row>
    <row r="40" spans="1:43" s="2" customFormat="1" ht="16.149999999999999" customHeight="1" x14ac:dyDescent="0.25">
      <c r="E40" s="61" t="s">
        <v>78</v>
      </c>
      <c r="F40" s="62"/>
      <c r="G40" s="63">
        <f>SUBTOTAL(9,G5:G39)</f>
        <v>477378328.93311822</v>
      </c>
      <c r="H40" s="63">
        <f>SUBTOTAL(9,H5:H39)</f>
        <v>487945623.21743625</v>
      </c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</row>
    <row r="41" spans="1:43" ht="22.5" customHeight="1" x14ac:dyDescent="0.25">
      <c r="A41" s="30"/>
      <c r="B41" s="30"/>
      <c r="C41" s="30"/>
      <c r="D41" s="30"/>
      <c r="E41" s="64" t="s">
        <v>79</v>
      </c>
      <c r="F41" s="64"/>
      <c r="G41" s="64"/>
      <c r="H41" s="64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</row>
    <row r="42" spans="1:43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</row>
  </sheetData>
  <mergeCells count="1">
    <mergeCell ref="G1:H1"/>
  </mergeCells>
  <pageMargins left="0.70000000000000007" right="0.70000000000000007" top="0.75" bottom="0.75" header="0.30000000000000004" footer="0.30000000000000004"/>
  <pageSetup paperSize="0" scale="82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E1" workbookViewId="0"/>
  </sheetViews>
  <sheetFormatPr defaultColWidth="133.85546875" defaultRowHeight="12" outlineLevelRow="4" x14ac:dyDescent="0.25"/>
  <cols>
    <col min="1" max="1" width="16.28515625" style="1" hidden="1" customWidth="1"/>
    <col min="2" max="2" width="31.42578125" style="1" hidden="1" customWidth="1"/>
    <col min="3" max="3" width="11.85546875" style="1" hidden="1" customWidth="1"/>
    <col min="4" max="4" width="40.7109375" style="1" hidden="1" customWidth="1"/>
    <col min="5" max="5" width="8" style="67" customWidth="1"/>
    <col min="6" max="6" width="52.85546875" style="67" customWidth="1"/>
    <col min="7" max="8" width="13.7109375" style="68" customWidth="1"/>
    <col min="9" max="9" width="133.85546875" style="1" customWidth="1"/>
    <col min="10" max="16384" width="133.85546875" style="1"/>
  </cols>
  <sheetData>
    <row r="1" spans="1:8" ht="4.9000000000000004" customHeight="1" x14ac:dyDescent="0.25"/>
    <row r="2" spans="1:8" ht="16.899999999999999" customHeight="1" x14ac:dyDescent="0.25">
      <c r="G2" s="66" t="s">
        <v>0</v>
      </c>
      <c r="H2" s="66"/>
    </row>
    <row r="3" spans="1:8" ht="16.149999999999999" customHeight="1" x14ac:dyDescent="0.25">
      <c r="A3" s="3" t="s">
        <v>1</v>
      </c>
      <c r="B3" s="3" t="s">
        <v>2</v>
      </c>
      <c r="C3" s="3" t="s">
        <v>3</v>
      </c>
      <c r="D3" s="3" t="s">
        <v>80</v>
      </c>
      <c r="E3" s="69" t="s">
        <v>5</v>
      </c>
      <c r="F3" s="70" t="s">
        <v>6</v>
      </c>
      <c r="G3" s="71" t="s">
        <v>7</v>
      </c>
      <c r="H3" s="72" t="s">
        <v>8</v>
      </c>
    </row>
    <row r="4" spans="1:8" s="2" customFormat="1" ht="16.149999999999999" customHeight="1" x14ac:dyDescent="0.25">
      <c r="A4" s="73"/>
      <c r="B4" s="73"/>
      <c r="C4" s="73"/>
      <c r="D4" s="73"/>
      <c r="E4" s="74" t="str">
        <f>CONCATENATE(C5,"   ",D5)</f>
        <v>1.1   FUNZIONAMENTO</v>
      </c>
      <c r="F4" s="74"/>
      <c r="G4" s="75" t="s">
        <v>81</v>
      </c>
      <c r="H4" s="76"/>
    </row>
    <row r="5" spans="1:8" ht="16.149999999999999" customHeight="1" outlineLevel="4" x14ac:dyDescent="0.25">
      <c r="A5" s="7" t="s">
        <v>82</v>
      </c>
      <c r="B5" s="7" t="s">
        <v>83</v>
      </c>
      <c r="C5" s="7" t="s">
        <v>84</v>
      </c>
      <c r="D5" s="8" t="s">
        <v>85</v>
      </c>
      <c r="E5" s="77" t="s">
        <v>86</v>
      </c>
      <c r="F5" s="77" t="s">
        <v>87</v>
      </c>
      <c r="G5" s="11">
        <v>420631.19999999995</v>
      </c>
      <c r="H5" s="78">
        <v>420631.19999999995</v>
      </c>
    </row>
    <row r="6" spans="1:8" ht="16.149999999999999" customHeight="1" outlineLevel="4" x14ac:dyDescent="0.25">
      <c r="A6" s="7" t="s">
        <v>82</v>
      </c>
      <c r="B6" s="7" t="s">
        <v>83</v>
      </c>
      <c r="C6" s="7" t="s">
        <v>84</v>
      </c>
      <c r="D6" s="8" t="s">
        <v>85</v>
      </c>
      <c r="E6" s="77" t="s">
        <v>88</v>
      </c>
      <c r="F6" s="77" t="s">
        <v>89</v>
      </c>
      <c r="G6" s="11">
        <v>165762090.69050002</v>
      </c>
      <c r="H6" s="78">
        <v>165171109.4005</v>
      </c>
    </row>
    <row r="7" spans="1:8" ht="16.149999999999999" customHeight="1" outlineLevel="4" x14ac:dyDescent="0.25">
      <c r="A7" s="7" t="s">
        <v>82</v>
      </c>
      <c r="B7" s="7" t="s">
        <v>83</v>
      </c>
      <c r="C7" s="7" t="s">
        <v>84</v>
      </c>
      <c r="D7" s="8" t="s">
        <v>85</v>
      </c>
      <c r="E7" s="77" t="s">
        <v>90</v>
      </c>
      <c r="F7" s="77" t="s">
        <v>91</v>
      </c>
      <c r="G7" s="11">
        <v>61222850.361600004</v>
      </c>
      <c r="H7" s="78">
        <v>63457019.801599994</v>
      </c>
    </row>
    <row r="8" spans="1:8" ht="16.149999999999999" customHeight="1" outlineLevel="3" x14ac:dyDescent="0.25">
      <c r="A8" s="7"/>
      <c r="B8" s="7"/>
      <c r="C8" s="7"/>
      <c r="D8" s="79" t="s">
        <v>92</v>
      </c>
      <c r="E8" s="80" t="str">
        <f>D8</f>
        <v xml:space="preserve">FUNZIONAMENTO </v>
      </c>
      <c r="F8" s="80"/>
      <c r="G8" s="81">
        <f>SUBTOTAL(9,G5:G7)</f>
        <v>227405572.25210002</v>
      </c>
      <c r="H8" s="82">
        <f>SUBTOTAL(9,H5:H7)</f>
        <v>229048760.40209997</v>
      </c>
    </row>
    <row r="9" spans="1:8" ht="16.149999999999999" customHeight="1" outlineLevel="3" x14ac:dyDescent="0.25">
      <c r="A9" s="7"/>
      <c r="B9" s="7"/>
      <c r="C9" s="7"/>
      <c r="D9" s="25"/>
      <c r="E9" s="83" t="str">
        <f>CONCATENATE(C10,"   ",D10)</f>
        <v>1.2   INTERVENTI DIVERSI</v>
      </c>
      <c r="F9" s="84"/>
      <c r="G9" s="85"/>
      <c r="H9" s="85"/>
    </row>
    <row r="10" spans="1:8" ht="16.149999999999999" customHeight="1" outlineLevel="4" x14ac:dyDescent="0.25">
      <c r="A10" s="7" t="s">
        <v>82</v>
      </c>
      <c r="B10" s="7" t="s">
        <v>83</v>
      </c>
      <c r="C10" s="7" t="s">
        <v>13</v>
      </c>
      <c r="D10" s="8" t="s">
        <v>93</v>
      </c>
      <c r="E10" s="77" t="s">
        <v>94</v>
      </c>
      <c r="F10" s="77" t="s">
        <v>95</v>
      </c>
      <c r="G10" s="11">
        <v>5241147.43</v>
      </c>
      <c r="H10" s="11">
        <v>5122871.3499999996</v>
      </c>
    </row>
    <row r="11" spans="1:8" ht="16.149999999999999" customHeight="1" outlineLevel="4" x14ac:dyDescent="0.25">
      <c r="A11" s="7" t="s">
        <v>82</v>
      </c>
      <c r="B11" s="7" t="s">
        <v>83</v>
      </c>
      <c r="C11" s="7" t="s">
        <v>13</v>
      </c>
      <c r="D11" s="8" t="s">
        <v>93</v>
      </c>
      <c r="E11" s="77" t="s">
        <v>17</v>
      </c>
      <c r="F11" s="77" t="s">
        <v>96</v>
      </c>
      <c r="G11" s="11">
        <v>12192656.01</v>
      </c>
      <c r="H11" s="11">
        <v>12204656.01</v>
      </c>
    </row>
    <row r="12" spans="1:8" ht="16.149999999999999" customHeight="1" outlineLevel="4" x14ac:dyDescent="0.25">
      <c r="A12" s="7" t="s">
        <v>82</v>
      </c>
      <c r="B12" s="7" t="s">
        <v>83</v>
      </c>
      <c r="C12" s="7" t="s">
        <v>13</v>
      </c>
      <c r="D12" s="8" t="s">
        <v>93</v>
      </c>
      <c r="E12" s="77" t="s">
        <v>19</v>
      </c>
      <c r="F12" s="77" t="s">
        <v>97</v>
      </c>
      <c r="G12" s="11">
        <v>5136083.33</v>
      </c>
      <c r="H12" s="11">
        <v>5136083.33</v>
      </c>
    </row>
    <row r="13" spans="1:8" ht="16.149999999999999" customHeight="1" outlineLevel="4" x14ac:dyDescent="0.25">
      <c r="A13" s="7" t="s">
        <v>82</v>
      </c>
      <c r="B13" s="7" t="s">
        <v>83</v>
      </c>
      <c r="C13" s="7" t="s">
        <v>13</v>
      </c>
      <c r="D13" s="8" t="s">
        <v>93</v>
      </c>
      <c r="E13" s="77" t="s">
        <v>21</v>
      </c>
      <c r="F13" s="77" t="s">
        <v>98</v>
      </c>
      <c r="G13" s="11">
        <v>13657929.035000002</v>
      </c>
      <c r="H13" s="11">
        <v>13649098.005000001</v>
      </c>
    </row>
    <row r="14" spans="1:8" ht="16.149999999999999" customHeight="1" outlineLevel="4" x14ac:dyDescent="0.25">
      <c r="A14" s="7" t="s">
        <v>82</v>
      </c>
      <c r="B14" s="7" t="s">
        <v>83</v>
      </c>
      <c r="C14" s="7" t="s">
        <v>13</v>
      </c>
      <c r="D14" s="8" t="s">
        <v>93</v>
      </c>
      <c r="E14" s="77" t="s">
        <v>99</v>
      </c>
      <c r="F14" s="77" t="s">
        <v>100</v>
      </c>
      <c r="G14" s="11">
        <v>3512000</v>
      </c>
      <c r="H14" s="11">
        <v>3217000</v>
      </c>
    </row>
    <row r="15" spans="1:8" ht="16.149999999999999" customHeight="1" outlineLevel="4" x14ac:dyDescent="0.25">
      <c r="A15" s="7" t="s">
        <v>82</v>
      </c>
      <c r="B15" s="7" t="s">
        <v>83</v>
      </c>
      <c r="C15" s="7" t="s">
        <v>13</v>
      </c>
      <c r="D15" s="8" t="s">
        <v>93</v>
      </c>
      <c r="E15" s="77" t="s">
        <v>101</v>
      </c>
      <c r="F15" s="77" t="s">
        <v>102</v>
      </c>
      <c r="G15" s="11">
        <v>1320480</v>
      </c>
      <c r="H15" s="11">
        <v>1320480</v>
      </c>
    </row>
    <row r="16" spans="1:8" ht="16.149999999999999" customHeight="1" outlineLevel="3" x14ac:dyDescent="0.25">
      <c r="A16" s="7"/>
      <c r="B16" s="7"/>
      <c r="C16" s="7"/>
      <c r="D16" s="79" t="s">
        <v>103</v>
      </c>
      <c r="E16" s="86" t="str">
        <f>D16</f>
        <v xml:space="preserve">INTERVENTI DIVERSI </v>
      </c>
      <c r="F16" s="86"/>
      <c r="G16" s="81">
        <f>SUBTOTAL(9,G10:G15)</f>
        <v>41060295.805</v>
      </c>
      <c r="H16" s="81">
        <f>SUBTOTAL(9,H10:H15)</f>
        <v>40650188.695</v>
      </c>
    </row>
    <row r="17" spans="1:8" ht="16.149999999999999" customHeight="1" outlineLevel="3" x14ac:dyDescent="0.25">
      <c r="A17" s="7"/>
      <c r="B17" s="7"/>
      <c r="C17" s="7"/>
      <c r="D17" s="25"/>
      <c r="E17" s="87" t="str">
        <f>CONCATENATE(C18,"   ",D18)</f>
        <v>1.3   ONERI COMUNI</v>
      </c>
      <c r="F17" s="88"/>
      <c r="G17" s="85"/>
      <c r="H17" s="85"/>
    </row>
    <row r="18" spans="1:8" ht="16.149999999999999" customHeight="1" outlineLevel="4" x14ac:dyDescent="0.25">
      <c r="A18" s="89" t="s">
        <v>104</v>
      </c>
      <c r="B18" s="89" t="s">
        <v>83</v>
      </c>
      <c r="C18" s="89" t="s">
        <v>24</v>
      </c>
      <c r="D18" s="90" t="s">
        <v>105</v>
      </c>
      <c r="E18" s="91" t="s">
        <v>26</v>
      </c>
      <c r="F18" s="91" t="s">
        <v>106</v>
      </c>
      <c r="G18" s="92">
        <v>3500000</v>
      </c>
      <c r="H18" s="92">
        <v>0</v>
      </c>
    </row>
    <row r="19" spans="1:8" ht="16.149999999999999" customHeight="1" outlineLevel="3" x14ac:dyDescent="0.25">
      <c r="A19" s="7"/>
      <c r="B19" s="7"/>
      <c r="C19" s="7"/>
      <c r="D19" s="90" t="s">
        <v>105</v>
      </c>
      <c r="E19" s="86" t="str">
        <f>D19</f>
        <v>ONERI COMUNI</v>
      </c>
      <c r="F19" s="86"/>
      <c r="G19" s="81">
        <f>SUBTOTAL(9,G18:G18)</f>
        <v>3500000</v>
      </c>
      <c r="H19" s="81">
        <f>SUBTOTAL(9,H18:H18)</f>
        <v>0</v>
      </c>
    </row>
    <row r="20" spans="1:8" ht="16.149999999999999" customHeight="1" outlineLevel="3" x14ac:dyDescent="0.25">
      <c r="A20" s="7"/>
      <c r="B20" s="7"/>
      <c r="C20" s="7"/>
      <c r="D20" s="25"/>
      <c r="E20" s="83" t="str">
        <f>CONCATENATE(C21,"   ",D21)</f>
        <v>1.4   ACCANTONAMENTO AL TRATTAMENTO DI FINE RAPPORTO</v>
      </c>
      <c r="F20" s="84"/>
      <c r="G20" s="85"/>
      <c r="H20" s="85"/>
    </row>
    <row r="21" spans="1:8" ht="16.149999999999999" customHeight="1" outlineLevel="4" x14ac:dyDescent="0.25">
      <c r="A21" s="7" t="s">
        <v>82</v>
      </c>
      <c r="B21" s="7" t="s">
        <v>83</v>
      </c>
      <c r="C21" s="7" t="s">
        <v>107</v>
      </c>
      <c r="D21" s="8" t="s">
        <v>108</v>
      </c>
      <c r="E21" s="77" t="s">
        <v>109</v>
      </c>
      <c r="F21" s="77" t="s">
        <v>108</v>
      </c>
      <c r="G21" s="11">
        <v>10104382.656000048</v>
      </c>
      <c r="H21" s="11">
        <v>0</v>
      </c>
    </row>
    <row r="22" spans="1:8" ht="16.149999999999999" customHeight="1" outlineLevel="3" x14ac:dyDescent="0.25">
      <c r="A22" s="7"/>
      <c r="B22" s="7"/>
      <c r="C22" s="7"/>
      <c r="D22" s="8" t="s">
        <v>110</v>
      </c>
      <c r="E22" s="86" t="str">
        <f>D22</f>
        <v>ACCANTONAMENTO A FONDO RISCHI ED ONERI</v>
      </c>
      <c r="F22" s="86"/>
      <c r="G22" s="81">
        <f>SUBTOTAL(9,G21:G21)</f>
        <v>10104382.656000048</v>
      </c>
      <c r="H22" s="81">
        <f>SUBTOTAL(9,H21:H21)</f>
        <v>0</v>
      </c>
    </row>
    <row r="23" spans="1:8" ht="16.149999999999999" customHeight="1" outlineLevel="3" x14ac:dyDescent="0.25">
      <c r="A23" s="7"/>
      <c r="B23" s="7"/>
      <c r="C23" s="7"/>
      <c r="D23" s="8"/>
      <c r="E23" s="83" t="str">
        <f>CONCATENATE(C24,"   ",D24)</f>
        <v>1.5   ACCANTONAMENTO A FONDO RISCHI ED ONERI</v>
      </c>
      <c r="F23" s="84"/>
      <c r="G23" s="85"/>
      <c r="H23" s="85"/>
    </row>
    <row r="24" spans="1:8" ht="16.149999999999999" customHeight="1" outlineLevel="4" x14ac:dyDescent="0.25">
      <c r="A24" s="7" t="s">
        <v>82</v>
      </c>
      <c r="B24" s="7" t="s">
        <v>83</v>
      </c>
      <c r="C24" s="7" t="s">
        <v>111</v>
      </c>
      <c r="D24" s="79" t="s">
        <v>110</v>
      </c>
      <c r="E24" s="93" t="s">
        <v>112</v>
      </c>
      <c r="F24" s="23" t="s">
        <v>110</v>
      </c>
      <c r="G24" s="11">
        <v>3470466.344681967</v>
      </c>
      <c r="H24" s="11">
        <v>0</v>
      </c>
    </row>
    <row r="25" spans="1:8" ht="16.149999999999999" customHeight="1" outlineLevel="3" x14ac:dyDescent="0.25">
      <c r="A25" s="7"/>
      <c r="B25" s="7"/>
      <c r="C25" s="7"/>
      <c r="D25" s="79" t="s">
        <v>110</v>
      </c>
      <c r="E25" s="86" t="str">
        <f>D25</f>
        <v>ACCANTONAMENTO A FONDO RISCHI ED ONERI</v>
      </c>
      <c r="F25" s="86"/>
      <c r="G25" s="81">
        <f>SUBTOTAL(9,G24:G24)</f>
        <v>3470466.344681967</v>
      </c>
      <c r="H25" s="81">
        <f>SUBTOTAL(9,H24:H24)</f>
        <v>0</v>
      </c>
    </row>
    <row r="26" spans="1:8" ht="16.149999999999999" customHeight="1" outlineLevel="2" x14ac:dyDescent="0.25">
      <c r="A26" s="7"/>
      <c r="B26" s="25" t="s">
        <v>113</v>
      </c>
      <c r="C26" s="7"/>
      <c r="D26" s="8"/>
      <c r="E26" s="38" t="str">
        <f>B26</f>
        <v xml:space="preserve">TITOLO I - USCITE CORRENTI </v>
      </c>
      <c r="F26" s="38"/>
      <c r="G26" s="94">
        <f>SUBTOTAL(9,G5:G25)</f>
        <v>285540717.05778205</v>
      </c>
      <c r="H26" s="94">
        <f>SUBTOTAL(9,H5:H25)</f>
        <v>269698949.09709996</v>
      </c>
    </row>
    <row r="27" spans="1:8" ht="16.149999999999999" customHeight="1" outlineLevel="2" x14ac:dyDescent="0.25">
      <c r="A27" s="7"/>
      <c r="B27" s="25"/>
      <c r="C27" s="7"/>
      <c r="D27" s="8"/>
      <c r="E27" s="95" t="str">
        <f>CONCATENATE(C28,"   ",D28)</f>
        <v>2.1   INVESTIMENTI</v>
      </c>
      <c r="F27" s="96"/>
      <c r="G27" s="97"/>
      <c r="H27" s="97"/>
    </row>
    <row r="28" spans="1:8" ht="24" outlineLevel="4" x14ac:dyDescent="0.25">
      <c r="A28" s="7" t="s">
        <v>82</v>
      </c>
      <c r="B28" s="7" t="s">
        <v>114</v>
      </c>
      <c r="C28" s="7" t="s">
        <v>39</v>
      </c>
      <c r="D28" s="8" t="s">
        <v>115</v>
      </c>
      <c r="E28" s="91" t="s">
        <v>41</v>
      </c>
      <c r="F28" s="91" t="s">
        <v>116</v>
      </c>
      <c r="G28" s="11">
        <v>11483791.135600001</v>
      </c>
      <c r="H28" s="11">
        <v>9809539.1356000006</v>
      </c>
    </row>
    <row r="29" spans="1:8" ht="16.149999999999999" customHeight="1" outlineLevel="4" x14ac:dyDescent="0.25">
      <c r="A29" s="7" t="s">
        <v>82</v>
      </c>
      <c r="B29" s="7" t="s">
        <v>114</v>
      </c>
      <c r="C29" s="7" t="s">
        <v>39</v>
      </c>
      <c r="D29" s="8" t="s">
        <v>115</v>
      </c>
      <c r="E29" s="91" t="s">
        <v>43</v>
      </c>
      <c r="F29" s="91" t="s">
        <v>117</v>
      </c>
      <c r="G29" s="11">
        <v>139853164.44468197</v>
      </c>
      <c r="H29" s="11">
        <v>151088740.39468196</v>
      </c>
    </row>
    <row r="30" spans="1:8" ht="16.149999999999999" customHeight="1" outlineLevel="4" x14ac:dyDescent="0.25">
      <c r="A30" s="7" t="s">
        <v>82</v>
      </c>
      <c r="B30" s="7" t="s">
        <v>114</v>
      </c>
      <c r="C30" s="7" t="s">
        <v>39</v>
      </c>
      <c r="D30" s="8" t="s">
        <v>115</v>
      </c>
      <c r="E30" s="91" t="s">
        <v>45</v>
      </c>
      <c r="F30" s="91" t="s">
        <v>118</v>
      </c>
      <c r="G30" s="11">
        <v>110000</v>
      </c>
      <c r="H30" s="11">
        <v>110000</v>
      </c>
    </row>
    <row r="31" spans="1:8" ht="16.149999999999999" customHeight="1" outlineLevel="4" x14ac:dyDescent="0.25">
      <c r="A31" s="7" t="s">
        <v>82</v>
      </c>
      <c r="B31" s="7" t="s">
        <v>114</v>
      </c>
      <c r="C31" s="7" t="s">
        <v>39</v>
      </c>
      <c r="D31" s="8" t="s">
        <v>115</v>
      </c>
      <c r="E31" s="91" t="s">
        <v>47</v>
      </c>
      <c r="F31" s="91" t="s">
        <v>119</v>
      </c>
      <c r="G31" s="11">
        <v>20000</v>
      </c>
      <c r="H31" s="11">
        <v>20000</v>
      </c>
    </row>
    <row r="32" spans="1:8" ht="24" outlineLevel="4" x14ac:dyDescent="0.25">
      <c r="A32" s="7" t="s">
        <v>82</v>
      </c>
      <c r="B32" s="7" t="s">
        <v>114</v>
      </c>
      <c r="C32" s="7" t="s">
        <v>39</v>
      </c>
      <c r="D32" s="8" t="s">
        <v>115</v>
      </c>
      <c r="E32" s="91" t="s">
        <v>120</v>
      </c>
      <c r="F32" s="91" t="s">
        <v>121</v>
      </c>
      <c r="G32" s="11">
        <v>18389683.559999999</v>
      </c>
      <c r="H32" s="11">
        <v>18391425.68</v>
      </c>
    </row>
    <row r="33" spans="1:8" ht="16.149999999999999" customHeight="1" outlineLevel="3" x14ac:dyDescent="0.25">
      <c r="A33" s="7"/>
      <c r="B33" s="7"/>
      <c r="C33" s="7"/>
      <c r="D33" s="79" t="s">
        <v>122</v>
      </c>
      <c r="E33" s="86" t="str">
        <f>D33</f>
        <v xml:space="preserve">INVESTIMENTI </v>
      </c>
      <c r="F33" s="80"/>
      <c r="G33" s="81">
        <f>SUBTOTAL(9,G28:G32)</f>
        <v>169856639.14028198</v>
      </c>
      <c r="H33" s="81">
        <f>SUBTOTAL(9,H28:H32)</f>
        <v>179419705.21028197</v>
      </c>
    </row>
    <row r="34" spans="1:8" ht="16.149999999999999" customHeight="1" outlineLevel="2" x14ac:dyDescent="0.25">
      <c r="A34" s="7"/>
      <c r="B34" s="25" t="s">
        <v>123</v>
      </c>
      <c r="C34" s="7"/>
      <c r="D34" s="8"/>
      <c r="E34" s="38" t="str">
        <f>B34</f>
        <v xml:space="preserve">TITOLO II - USCITE IN CONTO CAPITALE </v>
      </c>
      <c r="F34" s="38"/>
      <c r="G34" s="94">
        <f>SUBTOTAL(9,G28:G32)</f>
        <v>169856639.14028198</v>
      </c>
      <c r="H34" s="94">
        <f>SUBTOTAL(9,H28:H32)</f>
        <v>179419705.21028197</v>
      </c>
    </row>
    <row r="35" spans="1:8" ht="16.149999999999999" customHeight="1" outlineLevel="1" x14ac:dyDescent="0.25">
      <c r="A35" s="25"/>
      <c r="B35" s="7"/>
      <c r="C35" s="7"/>
      <c r="D35" s="7"/>
      <c r="E35" s="83" t="str">
        <f>CONCATENATE(C36,"   ",D36)</f>
        <v>3.1   USCITE GESTIONI SPECIALI</v>
      </c>
      <c r="F35" s="98"/>
      <c r="G35" s="99"/>
      <c r="H35" s="99"/>
    </row>
    <row r="36" spans="1:8" ht="16.149999999999999" customHeight="1" outlineLevel="4" x14ac:dyDescent="0.25">
      <c r="A36" s="7" t="s">
        <v>66</v>
      </c>
      <c r="B36" s="7" t="s">
        <v>67</v>
      </c>
      <c r="C36" s="7" t="s">
        <v>68</v>
      </c>
      <c r="D36" s="8" t="s">
        <v>124</v>
      </c>
      <c r="E36" s="100" t="s">
        <v>71</v>
      </c>
      <c r="F36" s="100" t="s">
        <v>124</v>
      </c>
      <c r="G36" s="11">
        <v>21000000</v>
      </c>
      <c r="H36" s="11">
        <v>21000000</v>
      </c>
    </row>
    <row r="37" spans="1:8" ht="16.149999999999999" customHeight="1" outlineLevel="3" x14ac:dyDescent="0.25">
      <c r="A37" s="7"/>
      <c r="B37" s="7"/>
      <c r="C37" s="7"/>
      <c r="D37" s="79" t="s">
        <v>125</v>
      </c>
      <c r="E37" s="101" t="str">
        <f>D37</f>
        <v xml:space="preserve">USCITE GESTIONI SPECIALI </v>
      </c>
      <c r="F37" s="101"/>
      <c r="G37" s="11">
        <f>SUBTOTAL(9,G36:G36)</f>
        <v>21000000</v>
      </c>
      <c r="H37" s="11">
        <f>SUBTOTAL(9,H36:H36)</f>
        <v>21000000</v>
      </c>
    </row>
    <row r="38" spans="1:8" ht="16.149999999999999" customHeight="1" outlineLevel="2" x14ac:dyDescent="0.25">
      <c r="A38" s="7"/>
      <c r="B38" s="25" t="s">
        <v>126</v>
      </c>
      <c r="C38" s="7"/>
      <c r="D38" s="8"/>
      <c r="E38" s="38" t="str">
        <f>B38</f>
        <v>TITOLO III - GESTIONI SPECIALI Totale</v>
      </c>
      <c r="F38" s="38"/>
      <c r="G38" s="94">
        <f>SUBTOTAL(9,G36:G36)</f>
        <v>21000000</v>
      </c>
      <c r="H38" s="94">
        <f>SUBTOTAL(9,H36:H36)</f>
        <v>21000000</v>
      </c>
    </row>
    <row r="39" spans="1:8" ht="16.149999999999999" customHeight="1" outlineLevel="2" x14ac:dyDescent="0.25">
      <c r="A39" s="7"/>
      <c r="B39" s="25"/>
      <c r="C39" s="7"/>
      <c r="D39" s="7"/>
      <c r="E39" s="87" t="str">
        <f>CONCATENATE(C40,"   ",D40)</f>
        <v>4.1   USCITE AVENTI NATURA DI PARTITE DI GIRO</v>
      </c>
      <c r="F39" s="102"/>
      <c r="G39" s="103"/>
      <c r="H39" s="103"/>
    </row>
    <row r="40" spans="1:8" ht="16.149999999999999" customHeight="1" outlineLevel="4" x14ac:dyDescent="0.25">
      <c r="A40" s="7" t="s">
        <v>66</v>
      </c>
      <c r="B40" s="7" t="s">
        <v>72</v>
      </c>
      <c r="C40" s="7" t="s">
        <v>73</v>
      </c>
      <c r="D40" s="8" t="s">
        <v>127</v>
      </c>
      <c r="E40" s="100" t="s">
        <v>76</v>
      </c>
      <c r="F40" s="100" t="s">
        <v>127</v>
      </c>
      <c r="G40" s="11">
        <v>79000000</v>
      </c>
      <c r="H40" s="11">
        <v>79000000</v>
      </c>
    </row>
    <row r="41" spans="1:8" ht="16.149999999999999" customHeight="1" outlineLevel="3" x14ac:dyDescent="0.25">
      <c r="A41" s="17"/>
      <c r="B41" s="17"/>
      <c r="C41" s="17"/>
      <c r="D41" s="40" t="s">
        <v>128</v>
      </c>
      <c r="E41" s="101" t="str">
        <f>D41</f>
        <v xml:space="preserve">USCITE AVENTI NATURA DI PARTITE DI GIRO </v>
      </c>
      <c r="F41" s="101"/>
      <c r="G41" s="11">
        <f>SUBTOTAL(9,G40:G40)</f>
        <v>79000000</v>
      </c>
      <c r="H41" s="11">
        <f>SUBTOTAL(9,H40:H40)</f>
        <v>79000000</v>
      </c>
    </row>
    <row r="42" spans="1:8" ht="16.149999999999999" customHeight="1" outlineLevel="2" x14ac:dyDescent="0.25">
      <c r="A42" s="17"/>
      <c r="B42" s="40" t="s">
        <v>129</v>
      </c>
      <c r="C42" s="17"/>
      <c r="D42" s="17"/>
      <c r="E42" s="38" t="str">
        <f>B42</f>
        <v>TITOLO IV - PARTITE DI GIRO Totale</v>
      </c>
      <c r="F42" s="38"/>
      <c r="G42" s="94">
        <f>SUBTOTAL(9,G40:G40)</f>
        <v>79000000</v>
      </c>
      <c r="H42" s="94">
        <f>SUBTOTAL(9,H40:H40)</f>
        <v>79000000</v>
      </c>
    </row>
    <row r="43" spans="1:8" ht="16.149999999999999" customHeight="1" x14ac:dyDescent="0.25">
      <c r="A43" s="40" t="s">
        <v>77</v>
      </c>
      <c r="B43" s="17"/>
      <c r="C43" s="17"/>
      <c r="D43" s="17"/>
      <c r="E43" s="104" t="s">
        <v>130</v>
      </c>
      <c r="F43" s="105"/>
      <c r="G43" s="106">
        <f>G26+G34+G38+G42</f>
        <v>555397356.19806409</v>
      </c>
      <c r="H43" s="106">
        <f>H26+H34+H38+H42</f>
        <v>549118654.30738187</v>
      </c>
    </row>
    <row r="44" spans="1:8" ht="33.75" customHeight="1" x14ac:dyDescent="0.25">
      <c r="E44" s="107" t="s">
        <v>79</v>
      </c>
      <c r="F44" s="107"/>
      <c r="G44" s="107"/>
      <c r="H44" s="107"/>
    </row>
    <row r="45" spans="1:8" x14ac:dyDescent="0.25">
      <c r="E45" s="1"/>
      <c r="F45" s="1"/>
      <c r="G45" s="1"/>
      <c r="H45" s="1"/>
    </row>
  </sheetData>
  <mergeCells count="1">
    <mergeCell ref="G2:H2"/>
  </mergeCells>
  <pageMargins left="0.70000000000000007" right="0.70000000000000007" top="0.75" bottom="0.75" header="0.30000000000000004" footer="0.30000000000000004"/>
  <pageSetup paperSize="0" scale="82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/>
  </sheetViews>
  <sheetFormatPr defaultRowHeight="12" x14ac:dyDescent="0.2"/>
  <cols>
    <col min="1" max="1" width="82" style="110" customWidth="1"/>
    <col min="2" max="2" width="20.28515625" style="110" customWidth="1"/>
    <col min="3" max="3" width="9.140625" style="110" customWidth="1"/>
    <col min="4" max="16384" width="9.140625" style="110"/>
  </cols>
  <sheetData>
    <row r="1" spans="1:2" ht="24" customHeight="1" x14ac:dyDescent="0.2">
      <c r="A1" s="108" t="s">
        <v>131</v>
      </c>
      <c r="B1" s="109"/>
    </row>
    <row r="2" spans="1:2" ht="24" customHeight="1" x14ac:dyDescent="0.2">
      <c r="A2" s="122" t="s">
        <v>132</v>
      </c>
      <c r="B2" s="123" t="s">
        <v>133</v>
      </c>
    </row>
    <row r="3" spans="1:2" ht="24" customHeight="1" x14ac:dyDescent="0.2">
      <c r="A3" s="122"/>
      <c r="B3" s="123"/>
    </row>
    <row r="4" spans="1:2" ht="24" customHeight="1" x14ac:dyDescent="0.2">
      <c r="A4" s="111" t="s">
        <v>134</v>
      </c>
      <c r="B4" s="112">
        <v>310074380.91843623</v>
      </c>
    </row>
    <row r="5" spans="1:2" ht="24" customHeight="1" x14ac:dyDescent="0.2">
      <c r="A5" s="111" t="s">
        <v>135</v>
      </c>
      <c r="B5" s="113">
        <v>290414308.57057452</v>
      </c>
    </row>
    <row r="6" spans="1:2" ht="24" customHeight="1" x14ac:dyDescent="0.2">
      <c r="A6" s="114" t="s">
        <v>136</v>
      </c>
      <c r="B6" s="115">
        <f>B4-B5</f>
        <v>19660072.347861707</v>
      </c>
    </row>
    <row r="7" spans="1:2" ht="24" customHeight="1" x14ac:dyDescent="0.2">
      <c r="A7" s="111" t="s">
        <v>137</v>
      </c>
      <c r="B7" s="113">
        <v>-2221083.33</v>
      </c>
    </row>
    <row r="8" spans="1:2" ht="24" customHeight="1" x14ac:dyDescent="0.2">
      <c r="A8" s="111" t="s">
        <v>138</v>
      </c>
      <c r="B8" s="113">
        <v>0</v>
      </c>
    </row>
    <row r="9" spans="1:2" ht="24" customHeight="1" x14ac:dyDescent="0.2">
      <c r="A9" s="114" t="s">
        <v>139</v>
      </c>
      <c r="B9" s="115">
        <f>B6+B7+B8</f>
        <v>17438989.017861709</v>
      </c>
    </row>
    <row r="10" spans="1:2" ht="24" customHeight="1" x14ac:dyDescent="0.2">
      <c r="A10" s="116" t="s">
        <v>140</v>
      </c>
      <c r="B10" s="117">
        <v>11242626.045000002</v>
      </c>
    </row>
    <row r="11" spans="1:2" ht="30" customHeight="1" x14ac:dyDescent="0.2">
      <c r="A11" s="118" t="s">
        <v>141</v>
      </c>
      <c r="B11" s="119">
        <f>(B9-B10)</f>
        <v>6196362.9728617072</v>
      </c>
    </row>
    <row r="12" spans="1:2" ht="24" customHeight="1" x14ac:dyDescent="0.2"/>
    <row r="13" spans="1:2" ht="24" customHeight="1" x14ac:dyDescent="0.2">
      <c r="B13" s="120"/>
    </row>
    <row r="14" spans="1:2" ht="24" customHeight="1" x14ac:dyDescent="0.2">
      <c r="B14" s="121"/>
    </row>
  </sheetData>
  <mergeCells count="2">
    <mergeCell ref="A2:A3"/>
    <mergeCell ref="B2:B3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ENTRATE</vt:lpstr>
      <vt:lpstr>USCITE</vt:lpstr>
      <vt:lpstr>Preventivo_Economico_2024</vt:lpstr>
      <vt:lpstr>ENTRATE!Area_stampa</vt:lpstr>
      <vt:lpstr>USCITE!Area_stampa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D'Aleo</dc:creator>
  <cp:lastModifiedBy>Stefania Di Giusto</cp:lastModifiedBy>
  <cp:lastPrinted>2023-02-08T07:26:34Z</cp:lastPrinted>
  <dcterms:created xsi:type="dcterms:W3CDTF">2022-07-04T08:25:42Z</dcterms:created>
  <dcterms:modified xsi:type="dcterms:W3CDTF">2024-03-06T16:18:49Z</dcterms:modified>
</cp:coreProperties>
</file>