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6345"/>
  </bookViews>
  <sheets>
    <sheet name="ENTRATE" sheetId="1" r:id="rId1"/>
    <sheet name="USCITE" sheetId="2" r:id="rId2"/>
    <sheet name="Preventivo_Economico_2022" sheetId="3" r:id="rId3"/>
  </sheets>
  <calcPr calcId="145621"/>
</workbook>
</file>

<file path=xl/calcChain.xml><?xml version="1.0" encoding="utf-8"?>
<calcChain xmlns="http://schemas.openxmlformats.org/spreadsheetml/2006/main">
  <c r="B5" i="3" l="1"/>
  <c r="B8" i="3" s="1"/>
  <c r="B10" i="3" s="1"/>
  <c r="E55" i="2"/>
  <c r="H54" i="2"/>
  <c r="G54" i="2"/>
  <c r="E54" i="2"/>
  <c r="H53" i="2"/>
  <c r="G53" i="2"/>
  <c r="E51" i="2"/>
  <c r="E50" i="2"/>
  <c r="H49" i="2"/>
  <c r="G49" i="2"/>
  <c r="E49" i="2"/>
  <c r="H48" i="2"/>
  <c r="H55" i="2" s="1"/>
  <c r="G48" i="2"/>
  <c r="G55" i="2" s="1"/>
  <c r="E46" i="2"/>
  <c r="E45" i="2"/>
  <c r="E44" i="2"/>
  <c r="H43" i="2"/>
  <c r="E43" i="2"/>
  <c r="H42" i="2"/>
  <c r="G42" i="2"/>
  <c r="E42" i="2"/>
  <c r="E40" i="2"/>
  <c r="H39" i="2"/>
  <c r="G39" i="2"/>
  <c r="E39" i="2"/>
  <c r="E35" i="2"/>
  <c r="H34" i="2"/>
  <c r="G34" i="2"/>
  <c r="G43" i="2" s="1"/>
  <c r="E34" i="2"/>
  <c r="E28" i="2"/>
  <c r="E27" i="2"/>
  <c r="H26" i="2"/>
  <c r="E26" i="2"/>
  <c r="H25" i="2"/>
  <c r="G25" i="2"/>
  <c r="E25" i="2"/>
  <c r="E23" i="2"/>
  <c r="H22" i="2"/>
  <c r="G22" i="2"/>
  <c r="E22" i="2"/>
  <c r="E20" i="2"/>
  <c r="H19" i="2"/>
  <c r="G19" i="2"/>
  <c r="E19" i="2"/>
  <c r="E17" i="2"/>
  <c r="H16" i="2"/>
  <c r="G16" i="2"/>
  <c r="E16" i="2"/>
  <c r="E9" i="2"/>
  <c r="H8" i="2"/>
  <c r="H44" i="2" s="1"/>
  <c r="G8" i="2"/>
  <c r="E8" i="2"/>
  <c r="E4" i="2"/>
  <c r="E3" i="2"/>
  <c r="E46" i="1"/>
  <c r="H45" i="1"/>
  <c r="G45" i="1"/>
  <c r="E45" i="1"/>
  <c r="E43" i="1"/>
  <c r="E42" i="1"/>
  <c r="H41" i="1"/>
  <c r="H46" i="1" s="1"/>
  <c r="G41" i="1"/>
  <c r="G46" i="1" s="1"/>
  <c r="E41" i="1"/>
  <c r="E39" i="1"/>
  <c r="E38" i="1"/>
  <c r="E37" i="1"/>
  <c r="H36" i="1"/>
  <c r="E36" i="1"/>
  <c r="H35" i="1"/>
  <c r="G35" i="1"/>
  <c r="E35" i="1"/>
  <c r="E32" i="1"/>
  <c r="H31" i="1"/>
  <c r="G31" i="1"/>
  <c r="E31" i="1"/>
  <c r="E27" i="1"/>
  <c r="H26" i="1"/>
  <c r="G26" i="1"/>
  <c r="G36" i="1" s="1"/>
  <c r="E26" i="1"/>
  <c r="E21" i="1"/>
  <c r="E20" i="1"/>
  <c r="H19" i="1"/>
  <c r="E19" i="1"/>
  <c r="H18" i="1"/>
  <c r="G18" i="1"/>
  <c r="E18" i="1"/>
  <c r="E12" i="1"/>
  <c r="H11" i="1"/>
  <c r="H37" i="1" s="1"/>
  <c r="G11" i="1"/>
  <c r="G19" i="1" s="1"/>
  <c r="E11" i="1"/>
  <c r="E6" i="1"/>
  <c r="E5" i="1"/>
  <c r="G44" i="2" l="1"/>
  <c r="H56" i="2"/>
  <c r="G47" i="1"/>
  <c r="G26" i="2"/>
  <c r="G56" i="2" s="1"/>
  <c r="G37" i="1"/>
  <c r="H47" i="1"/>
</calcChain>
</file>

<file path=xl/sharedStrings.xml><?xml version="1.0" encoding="utf-8"?>
<sst xmlns="http://schemas.openxmlformats.org/spreadsheetml/2006/main" count="314" uniqueCount="125">
  <si>
    <t>ANNO FINANZIARIO 2022</t>
  </si>
  <si>
    <t>CODICE</t>
  </si>
  <si>
    <t>DENOMINAZIONE</t>
  </si>
  <si>
    <t>COMPETENZA</t>
  </si>
  <si>
    <t>CASSA</t>
  </si>
  <si>
    <t>AVANZO DI AMMINISTRAZIONE PRESUNTO</t>
  </si>
  <si>
    <t>FONDO INIZIALE DI CASSA PRESUNTO</t>
  </si>
  <si>
    <t>1.2.1</t>
  </si>
  <si>
    <t>TRASFERIMENTI DA PARTE DELLO STATO</t>
  </si>
  <si>
    <t>AGENZIA ENTRATE</t>
  </si>
  <si>
    <t>TITOLO I - ENTRATE CORRENTI</t>
  </si>
  <si>
    <t>1.2</t>
  </si>
  <si>
    <t>ENTRATE DERIVANTI DA TRASFERIMENTI CORRENTI</t>
  </si>
  <si>
    <t>1.2.2</t>
  </si>
  <si>
    <t>TRASFERIMENTI DA PARTE DELLE REGIONI</t>
  </si>
  <si>
    <t>1.2.3</t>
  </si>
  <si>
    <t>TRASFERIMENTI DA PARTE DEI COMUNI E DELLE PROVINCE</t>
  </si>
  <si>
    <t>1.2.4</t>
  </si>
  <si>
    <t>TRASFERIMENTI DA PARTE DI ALTRI ENTI DEL SETTORE PUBBLICO</t>
  </si>
  <si>
    <t>1.3.1</t>
  </si>
  <si>
    <t>ENTRATE DERIVANTI DALLA VENDITA DI BENI E DALLA PRESTAZIONE DI SERVIZI</t>
  </si>
  <si>
    <t>1.3</t>
  </si>
  <si>
    <t>ALTRE ENTRATE</t>
  </si>
  <si>
    <t>1.3.2</t>
  </si>
  <si>
    <t>REDDITI E PROVENTI PATRIMONIALI</t>
  </si>
  <si>
    <t>1.3.3</t>
  </si>
  <si>
    <t>POSTE CORRETTIVE E COMPENSATIVE DI USCITE CORRENTI</t>
  </si>
  <si>
    <t>1.3.4</t>
  </si>
  <si>
    <t>ENTRATE NON CLASSIFICABILI IN ALTRE VOCI</t>
  </si>
  <si>
    <t>1.3.5</t>
  </si>
  <si>
    <t>ENTRATE DALL'UNIONE EUROPEA E ORGANISMI INTERNAZIONALI</t>
  </si>
  <si>
    <t>2.1.1</t>
  </si>
  <si>
    <t xml:space="preserve">ALIENAZIONE DI IMMOBILI E DIRITTI REALI </t>
  </si>
  <si>
    <t>TITOLO II - ENTRATE IN CONTO CAPITALE</t>
  </si>
  <si>
    <t>2.1</t>
  </si>
  <si>
    <t>ENTRATE PER ALIENAZIONE DI BENI PATRIMONIALI E RISCOSSIONE DI CREDITI</t>
  </si>
  <si>
    <t>2.1.2</t>
  </si>
  <si>
    <t>ALIENAZIONI DI IMMOBILIZZAZIONI TECNICHE</t>
  </si>
  <si>
    <t>2.1.3</t>
  </si>
  <si>
    <t>REALIZZO DI VALORI MOBILIARI</t>
  </si>
  <si>
    <t>2.1.4</t>
  </si>
  <si>
    <t>RISCOSSIONE CREDITI</t>
  </si>
  <si>
    <t>2.2.1</t>
  </si>
  <si>
    <t>TRASFERIMENTI DALLO STATO</t>
  </si>
  <si>
    <t>2.2</t>
  </si>
  <si>
    <t>ENTRATE DERIVANTI DA TRASFERIMENTI IN CONTO CAPITALE</t>
  </si>
  <si>
    <t>2.2.2</t>
  </si>
  <si>
    <t>TRASFERIMENTI DALLE REGIONI</t>
  </si>
  <si>
    <t>2.2.4</t>
  </si>
  <si>
    <t>TRASFERIMENTI DA ALTRI ENTI DEL SETTORE PUBBLICO</t>
  </si>
  <si>
    <t>2.3.1</t>
  </si>
  <si>
    <t>ASSUNZIONE DI MUTUI</t>
  </si>
  <si>
    <t>2.3</t>
  </si>
  <si>
    <t>ACCENSIONE DI MUTUI</t>
  </si>
  <si>
    <t>2.3.2</t>
  </si>
  <si>
    <t>ASSUNZIONE DI ALTRI DEBITI FINANZIARI</t>
  </si>
  <si>
    <t>3.1.1</t>
  </si>
  <si>
    <t>ENTRATE GESTIONI SPECIALI</t>
  </si>
  <si>
    <t>CONTABILITA' SPECIALI</t>
  </si>
  <si>
    <t>TITOLO III - GESTIONI SPECIALI</t>
  </si>
  <si>
    <t>3.1</t>
  </si>
  <si>
    <t>4.1.1</t>
  </si>
  <si>
    <t>ENTRATE AVENTI NATURA DI PARTITE DI GIRO</t>
  </si>
  <si>
    <t>TITOLO IV - PARTITE DI GIRO</t>
  </si>
  <si>
    <t>4.1</t>
  </si>
  <si>
    <t>TOTALE ENTRATE</t>
  </si>
  <si>
    <t>Totale complessivo</t>
  </si>
  <si>
    <t>Rappresentzione sintetica entrate del Bilancio finanziario redatto ai sensi del DPR 97/2003</t>
  </si>
  <si>
    <t xml:space="preserve">COMPETENZA </t>
  </si>
  <si>
    <t>1.1.1</t>
  </si>
  <si>
    <t>USCITE PER GLI ORGANI DELL'ENTE</t>
  </si>
  <si>
    <t>TITOLO I - USCITE CORRENTI</t>
  </si>
  <si>
    <t>1.1</t>
  </si>
  <si>
    <t>FUNZIONAMENTO</t>
  </si>
  <si>
    <t>1.1.2</t>
  </si>
  <si>
    <t>ONERI PER IL PERSONALE IN ATTIVITA' DI SERVIZIO</t>
  </si>
  <si>
    <t>1.1.3</t>
  </si>
  <si>
    <t>USCITE PER L'ACQUISTO DI BENI DI CONSUMO E SERVIZI</t>
  </si>
  <si>
    <t xml:space="preserve">1.2.1 </t>
  </si>
  <si>
    <t>USCITE PER PRESTAZIONI ISTITUZIONALI</t>
  </si>
  <si>
    <t>INTERVENTI DIVERSI</t>
  </si>
  <si>
    <t>TRASFERIMENTI PASSIVI</t>
  </si>
  <si>
    <t>ONERI FINANZIARI</t>
  </si>
  <si>
    <t>ONERI TRIBUTARI</t>
  </si>
  <si>
    <t>1.2.5</t>
  </si>
  <si>
    <t>POSTE CORRETTIVE E COMPENSATIVE DI ENTRATE CORRENTI</t>
  </si>
  <si>
    <t>1.2.6</t>
  </si>
  <si>
    <t>USCITE NON CLASSIFICABILI IN ALTRE VOCI</t>
  </si>
  <si>
    <t>FONDO DI RISERVA</t>
  </si>
  <si>
    <t>ONERI COMUNI</t>
  </si>
  <si>
    <t>1.4.2</t>
  </si>
  <si>
    <t>ACCANTONAMENTO AL TRATTAMENTO DI FINE RAPPORTO</t>
  </si>
  <si>
    <t>1.4</t>
  </si>
  <si>
    <t>1.5.1</t>
  </si>
  <si>
    <t>ACCANTONAMENTO A FONDO RISCHI ED ONERI</t>
  </si>
  <si>
    <t>1.5</t>
  </si>
  <si>
    <t>ACQUISIZIONE DI BENI AD USO DUREVOLE ED OPERE IMMOBILIARI</t>
  </si>
  <si>
    <t>TITOLO II - USCITE IN CONTO CAPITALE</t>
  </si>
  <si>
    <t>INVESTIMENTI</t>
  </si>
  <si>
    <t>ACQUISIZIONE DI IMMOBILIZZAZIONI TECNICHE</t>
  </si>
  <si>
    <t>PARTECIPAZIONI E ACQUISTO DI VALORI MOBILIARI</t>
  </si>
  <si>
    <t>CONCESSIONI DI CREDITI ED ANTICIPAZIONI</t>
  </si>
  <si>
    <t>2.1.5</t>
  </si>
  <si>
    <t>INDENNITA' DI ANZIANITA' E SIMILARI AL PERSONALE CESSATO DAL SERVIZIO</t>
  </si>
  <si>
    <t>RIMBORSI DI MUTUI</t>
  </si>
  <si>
    <t>RIMBORSI DI ANTICIPAZIONI PASSIVE</t>
  </si>
  <si>
    <t>2.2.5</t>
  </si>
  <si>
    <t>ESTINZIONE DEBITI DIVERSI</t>
  </si>
  <si>
    <t>ACCANTONAMENTI PER USCITE FUTURE</t>
  </si>
  <si>
    <t>AGENZIA USCITE</t>
  </si>
  <si>
    <t>USCITE GESTIONI SPECIALI</t>
  </si>
  <si>
    <t>USCITE AVENTI NATURA DI PARTITE DI GIRO</t>
  </si>
  <si>
    <t>TOTALE USCITE</t>
  </si>
  <si>
    <t>Rappresentzione sintetica uscite del Bilancio finanziario redatto ai sensi del DPR 97/2003</t>
  </si>
  <si>
    <t>BILANCIO DI PREVISIONE 2021 PREVENTIVO ECONOMICO  IN FORMATO SINTETICO (di cui all'art. 8, comma 1,D.L. 66/2014)</t>
  </si>
  <si>
    <t>CONTO ECONOMICO SECONDO IL PROSPETTO CIVILISTICO</t>
  </si>
  <si>
    <t>Preventivo 2022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</si>
  <si>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</si>
  <si>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</si>
  <si>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</si>
  <si>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</si>
  <si>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</si>
  <si>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Risultato prima delle imposte (A-B+/-C+/-D+)</t>
  </si>
  <si>
    <t>Imposte dell'esercizio</t>
  </si>
  <si>
    <t>Avanzo/Disavanzo/Pareggio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</si>
</sst>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</cellStyleXfs>
  <cellXfs count="73">
    <xf numFmtId="0" fontId="0" fillId="0" borderId="0" xfId="0"/>
    <xf numFmtId="3" fontId="2" fillId="2" borderId="0" xfId="0" applyNumberFormat="1" applyFont="1" applyFill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4" fillId="2" borderId="2" xfId="3" applyFont="1" applyFill="1" applyBorder="1" applyAlignment="1">
      <alignment vertical="center"/>
    </xf>
    <xf numFmtId="1" fontId="4" fillId="2" borderId="2" xfId="3" applyNumberFormat="1" applyFont="1" applyFill="1" applyBorder="1" applyAlignment="1">
      <alignment horizontal="center" vertical="center" wrapText="1"/>
    </xf>
    <xf numFmtId="3" fontId="2" fillId="2" borderId="0" xfId="2" applyNumberFormat="1" applyFont="1" applyFill="1" applyAlignment="1">
      <alignment horizontal="center" vertical="center" wrapText="1"/>
    </xf>
    <xf numFmtId="3" fontId="4" fillId="2" borderId="3" xfId="2" applyNumberFormat="1" applyFont="1" applyFill="1" applyBorder="1" applyAlignment="1">
      <alignment horizontal="center" vertical="center"/>
    </xf>
    <xf numFmtId="3" fontId="4" fillId="2" borderId="0" xfId="2" applyNumberFormat="1" applyFont="1" applyFill="1" applyAlignment="1">
      <alignment horizontal="left" vertical="center"/>
    </xf>
    <xf numFmtId="3" fontId="2" fillId="2" borderId="3" xfId="2" applyNumberFormat="1" applyFont="1" applyFill="1" applyBorder="1" applyAlignment="1">
      <alignment horizontal="right" vertical="center" wrapText="1"/>
    </xf>
    <xf numFmtId="3" fontId="2" fillId="2" borderId="4" xfId="2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 wrapText="1"/>
    </xf>
    <xf numFmtId="3" fontId="2" fillId="2" borderId="0" xfId="2" applyNumberFormat="1" applyFont="1" applyFill="1" applyAlignment="1">
      <alignment horizontal="center" vertical="center"/>
    </xf>
    <xf numFmtId="3" fontId="2" fillId="2" borderId="3" xfId="2" applyNumberFormat="1" applyFont="1" applyFill="1" applyBorder="1" applyAlignment="1">
      <alignment vertical="center"/>
    </xf>
    <xf numFmtId="3" fontId="2" fillId="2" borderId="4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4" fillId="2" borderId="0" xfId="2" applyNumberFormat="1" applyFont="1" applyFill="1" applyAlignment="1">
      <alignment vertical="center"/>
    </xf>
    <xf numFmtId="3" fontId="4" fillId="2" borderId="1" xfId="2" applyNumberFormat="1" applyFont="1" applyFill="1" applyBorder="1" applyAlignment="1">
      <alignment vertical="center"/>
    </xf>
    <xf numFmtId="3" fontId="4" fillId="2" borderId="5" xfId="2" applyNumberFormat="1" applyFont="1" applyFill="1" applyBorder="1" applyAlignment="1">
      <alignment vertical="center"/>
    </xf>
    <xf numFmtId="3" fontId="4" fillId="2" borderId="6" xfId="2" applyNumberFormat="1" applyFont="1" applyFill="1" applyBorder="1" applyAlignment="1">
      <alignment vertical="center"/>
    </xf>
    <xf numFmtId="3" fontId="4" fillId="2" borderId="7" xfId="2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4" fillId="2" borderId="3" xfId="2" applyNumberFormat="1" applyFont="1" applyFill="1" applyBorder="1" applyAlignment="1">
      <alignment vertical="center"/>
    </xf>
    <xf numFmtId="3" fontId="4" fillId="2" borderId="4" xfId="2" applyNumberFormat="1" applyFont="1" applyFill="1" applyBorder="1" applyAlignment="1">
      <alignment vertical="center"/>
    </xf>
    <xf numFmtId="3" fontId="4" fillId="2" borderId="8" xfId="2" applyNumberFormat="1" applyFont="1" applyFill="1" applyBorder="1" applyAlignment="1">
      <alignment vertical="center"/>
    </xf>
    <xf numFmtId="3" fontId="2" fillId="2" borderId="3" xfId="2" applyNumberFormat="1" applyFont="1" applyFill="1" applyBorder="1" applyAlignment="1">
      <alignment vertical="center" wrapText="1"/>
    </xf>
    <xf numFmtId="3" fontId="2" fillId="2" borderId="0" xfId="2" applyNumberFormat="1" applyFont="1" applyFill="1" applyAlignment="1">
      <alignment vertical="center" wrapText="1"/>
    </xf>
    <xf numFmtId="3" fontId="2" fillId="2" borderId="3" xfId="2" applyNumberFormat="1" applyFont="1" applyFill="1" applyBorder="1" applyAlignment="1">
      <alignment horizontal="right" wrapText="1"/>
    </xf>
    <xf numFmtId="3" fontId="2" fillId="2" borderId="4" xfId="2" applyNumberFormat="1" applyFont="1" applyFill="1" applyBorder="1" applyAlignment="1">
      <alignment horizontal="right" wrapText="1"/>
    </xf>
    <xf numFmtId="0" fontId="4" fillId="2" borderId="9" xfId="4" applyFont="1" applyFill="1" applyBorder="1" applyAlignment="1">
      <alignment vertical="center"/>
    </xf>
    <xf numFmtId="0" fontId="4" fillId="2" borderId="10" xfId="4" applyFont="1" applyFill="1" applyBorder="1" applyAlignment="1">
      <alignment vertical="center"/>
    </xf>
    <xf numFmtId="3" fontId="4" fillId="2" borderId="2" xfId="4" applyNumberFormat="1" applyFont="1" applyFill="1" applyBorder="1" applyAlignment="1">
      <alignment vertical="center" wrapText="1"/>
    </xf>
    <xf numFmtId="3" fontId="4" fillId="2" borderId="11" xfId="4" applyNumberFormat="1" applyFont="1" applyFill="1" applyBorder="1" applyAlignment="1">
      <alignment vertical="center" wrapText="1"/>
    </xf>
    <xf numFmtId="0" fontId="2" fillId="2" borderId="0" xfId="2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1" xfId="4" applyFont="1" applyFill="1" applyBorder="1" applyAlignment="1">
      <alignment vertical="center"/>
    </xf>
    <xf numFmtId="0" fontId="4" fillId="2" borderId="5" xfId="4" applyFont="1" applyFill="1" applyBorder="1" applyAlignment="1">
      <alignment vertical="center"/>
    </xf>
    <xf numFmtId="0" fontId="4" fillId="2" borderId="11" xfId="4" applyFont="1" applyFill="1" applyBorder="1" applyAlignment="1">
      <alignment vertical="center"/>
    </xf>
    <xf numFmtId="3" fontId="2" fillId="2" borderId="12" xfId="2" applyNumberFormat="1" applyFont="1" applyFill="1" applyBorder="1" applyAlignment="1">
      <alignment horizontal="right" wrapText="1"/>
    </xf>
    <xf numFmtId="3" fontId="2" fillId="2" borderId="13" xfId="2" applyNumberFormat="1" applyFont="1" applyFill="1" applyBorder="1" applyAlignment="1">
      <alignment horizontal="right" wrapText="1"/>
    </xf>
    <xf numFmtId="0" fontId="2" fillId="2" borderId="0" xfId="2" applyFont="1" applyFill="1" applyAlignment="1">
      <alignment wrapText="1"/>
    </xf>
    <xf numFmtId="3" fontId="4" fillId="2" borderId="13" xfId="4" applyNumberFormat="1" applyFont="1" applyFill="1" applyBorder="1" applyAlignment="1">
      <alignment vertical="center" wrapText="1"/>
    </xf>
    <xf numFmtId="3" fontId="4" fillId="2" borderId="14" xfId="4" applyNumberFormat="1" applyFont="1" applyFill="1" applyBorder="1" applyAlignment="1">
      <alignment vertical="center" wrapText="1"/>
    </xf>
    <xf numFmtId="3" fontId="2" fillId="2" borderId="8" xfId="2" applyNumberFormat="1" applyFont="1" applyFill="1" applyBorder="1" applyAlignment="1">
      <alignment horizontal="right" vertical="center" wrapText="1"/>
    </xf>
    <xf numFmtId="3" fontId="4" fillId="2" borderId="6" xfId="4" applyNumberFormat="1" applyFont="1" applyFill="1" applyBorder="1" applyAlignment="1">
      <alignment vertical="center" wrapText="1"/>
    </xf>
    <xf numFmtId="3" fontId="4" fillId="2" borderId="7" xfId="4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4" fillId="2" borderId="2" xfId="3" applyFont="1" applyFill="1" applyBorder="1" applyAlignment="1">
      <alignment vertical="center" wrapText="1"/>
    </xf>
    <xf numFmtId="3" fontId="4" fillId="2" borderId="2" xfId="3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vertical="center"/>
    </xf>
    <xf numFmtId="3" fontId="2" fillId="2" borderId="8" xfId="2" applyNumberFormat="1" applyFont="1" applyFill="1" applyBorder="1" applyAlignment="1">
      <alignment horizontal="right" wrapText="1"/>
    </xf>
    <xf numFmtId="3" fontId="2" fillId="2" borderId="4" xfId="2" applyNumberFormat="1" applyFont="1" applyFill="1" applyBorder="1" applyAlignment="1">
      <alignment horizontal="right" vertical="center"/>
    </xf>
    <xf numFmtId="3" fontId="2" fillId="2" borderId="8" xfId="2" applyNumberFormat="1" applyFont="1" applyFill="1" applyBorder="1" applyAlignment="1">
      <alignment horizontal="right" vertical="center"/>
    </xf>
    <xf numFmtId="0" fontId="6" fillId="2" borderId="15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2" fillId="2" borderId="0" xfId="0" applyFont="1" applyFill="1"/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/>
    </xf>
    <xf numFmtId="3" fontId="2" fillId="2" borderId="6" xfId="1" applyNumberFormat="1" applyFont="1" applyFill="1" applyBorder="1" applyAlignment="1">
      <alignment vertical="center"/>
    </xf>
    <xf numFmtId="3" fontId="2" fillId="2" borderId="4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3" fontId="2" fillId="2" borderId="13" xfId="1" applyNumberFormat="1" applyFont="1" applyFill="1" applyBorder="1" applyAlignment="1">
      <alignment vertical="center"/>
    </xf>
    <xf numFmtId="0" fontId="4" fillId="2" borderId="12" xfId="1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0" fontId="5" fillId="2" borderId="0" xfId="0" applyFont="1" applyFill="1"/>
    <xf numFmtId="3" fontId="2" fillId="2" borderId="0" xfId="0" applyNumberFormat="1" applyFont="1" applyFill="1"/>
  </cellXfs>
  <cellStyles count="5">
    <cellStyle name="Normale" xfId="0" builtinId="0" customBuiltin="1"/>
    <cellStyle name="Normale 2" xfId="1"/>
    <cellStyle name="Normale_Foglio1" xfId="2"/>
    <cellStyle name="Normale_Foglio1 2" xfId="3"/>
    <cellStyle name="Normale_USCIT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E1" workbookViewId="0">
      <selection activeCell="F1" sqref="F1"/>
    </sheetView>
  </sheetViews>
  <sheetFormatPr defaultColWidth="116.7109375" defaultRowHeight="15.75" customHeight="1" outlineLevelRow="4" x14ac:dyDescent="0.25"/>
  <cols>
    <col min="1" max="1" width="4.7109375" style="1" hidden="1" customWidth="1"/>
    <col min="2" max="2" width="13.140625" style="1" hidden="1" customWidth="1"/>
    <col min="3" max="3" width="3.5703125" style="1" hidden="1" customWidth="1"/>
    <col min="4" max="4" width="20.42578125" style="1" hidden="1" customWidth="1"/>
    <col min="5" max="5" width="10" style="1" customWidth="1"/>
    <col min="6" max="6" width="57.7109375" style="1" customWidth="1"/>
    <col min="7" max="7" width="13.42578125" style="3" customWidth="1"/>
    <col min="8" max="8" width="16" style="3" bestFit="1" customWidth="1"/>
    <col min="9" max="9" width="19" style="1" customWidth="1"/>
    <col min="10" max="10" width="18.28515625" style="1" customWidth="1"/>
    <col min="11" max="11" width="116.7109375" style="1" customWidth="1"/>
    <col min="12" max="16384" width="116.7109375" style="1"/>
  </cols>
  <sheetData>
    <row r="1" spans="1:8" ht="30.75" customHeight="1" x14ac:dyDescent="0.25">
      <c r="E1" s="2" t="s">
        <v>0</v>
      </c>
    </row>
    <row r="2" spans="1:8" customFormat="1" ht="28.5" customHeight="1" x14ac:dyDescent="0.25">
      <c r="A2" s="1"/>
      <c r="B2" s="1"/>
      <c r="C2" s="1"/>
      <c r="D2" s="1"/>
      <c r="E2" s="4" t="s">
        <v>1</v>
      </c>
      <c r="F2" s="4" t="s">
        <v>2</v>
      </c>
      <c r="G2" s="5" t="s">
        <v>3</v>
      </c>
      <c r="H2" s="5" t="s">
        <v>4</v>
      </c>
    </row>
    <row r="3" spans="1:8" s="11" customFormat="1" ht="27" customHeight="1" x14ac:dyDescent="0.25">
      <c r="A3" s="6"/>
      <c r="B3" s="6"/>
      <c r="C3" s="6"/>
      <c r="D3" s="6"/>
      <c r="E3" s="7"/>
      <c r="F3" s="8" t="s">
        <v>5</v>
      </c>
      <c r="G3" s="9">
        <v>668334393.039801</v>
      </c>
      <c r="H3" s="10"/>
    </row>
    <row r="4" spans="1:8" s="15" customFormat="1" ht="26.25" customHeight="1" x14ac:dyDescent="0.25">
      <c r="A4" s="12"/>
      <c r="B4" s="12"/>
      <c r="C4" s="12"/>
      <c r="D4" s="12"/>
      <c r="E4" s="7"/>
      <c r="F4" s="8" t="s">
        <v>6</v>
      </c>
      <c r="G4" s="13"/>
      <c r="H4" s="14">
        <v>760951955.05586398</v>
      </c>
    </row>
    <row r="5" spans="1:8" s="21" customFormat="1" ht="15.75" customHeight="1" x14ac:dyDescent="0.25">
      <c r="A5" s="16"/>
      <c r="B5" s="16"/>
      <c r="C5" s="16"/>
      <c r="D5" s="16"/>
      <c r="E5" s="17" t="str">
        <f>B8</f>
        <v>TITOLO I - ENTRATE CORRENTI</v>
      </c>
      <c r="F5" s="18"/>
      <c r="G5" s="19"/>
      <c r="H5" s="20"/>
    </row>
    <row r="6" spans="1:8" s="21" customFormat="1" ht="15.75" customHeight="1" x14ac:dyDescent="0.25">
      <c r="A6" s="16"/>
      <c r="B6" s="16"/>
      <c r="C6" s="16"/>
      <c r="D6" s="16"/>
      <c r="E6" s="22" t="str">
        <f>CONCATENATE(C8,"   ",D8)</f>
        <v>1.2   ENTRATE DERIVANTI DA TRASFERIMENTI CORRENTI</v>
      </c>
      <c r="F6" s="16"/>
      <c r="G6" s="23"/>
      <c r="H6" s="24"/>
    </row>
    <row r="7" spans="1:8" s="21" customFormat="1" ht="15.75" customHeight="1" x14ac:dyDescent="0.2">
      <c r="A7" s="16"/>
      <c r="B7" s="16"/>
      <c r="C7" s="16"/>
      <c r="D7" s="16"/>
      <c r="E7" s="25" t="s">
        <v>7</v>
      </c>
      <c r="F7" s="26" t="s">
        <v>8</v>
      </c>
      <c r="G7" s="27">
        <v>222763111.84999999</v>
      </c>
      <c r="H7" s="28">
        <v>223514739.88</v>
      </c>
    </row>
    <row r="8" spans="1:8" customFormat="1" ht="15.75" customHeight="1" x14ac:dyDescent="0.25">
      <c r="A8" s="26" t="s">
        <v>9</v>
      </c>
      <c r="B8" s="26" t="s">
        <v>10</v>
      </c>
      <c r="C8" s="26" t="s">
        <v>11</v>
      </c>
      <c r="D8" s="26" t="s">
        <v>12</v>
      </c>
      <c r="E8" s="25" t="s">
        <v>13</v>
      </c>
      <c r="F8" s="26" t="s">
        <v>14</v>
      </c>
      <c r="G8" s="27">
        <v>2690354</v>
      </c>
      <c r="H8" s="28">
        <v>2163826</v>
      </c>
    </row>
    <row r="9" spans="1:8" customFormat="1" ht="15.75" customHeight="1" outlineLevel="4" x14ac:dyDescent="0.25">
      <c r="A9" s="26" t="s">
        <v>9</v>
      </c>
      <c r="B9" s="26" t="s">
        <v>10</v>
      </c>
      <c r="C9" s="26" t="s">
        <v>11</v>
      </c>
      <c r="D9" s="26" t="s">
        <v>12</v>
      </c>
      <c r="E9" s="25" t="s">
        <v>15</v>
      </c>
      <c r="F9" s="26" t="s">
        <v>16</v>
      </c>
      <c r="G9" s="27">
        <v>64972</v>
      </c>
      <c r="H9" s="28">
        <v>80972</v>
      </c>
    </row>
    <row r="10" spans="1:8" customFormat="1" ht="15.75" customHeight="1" outlineLevel="4" x14ac:dyDescent="0.25">
      <c r="A10" s="26" t="s">
        <v>9</v>
      </c>
      <c r="B10" s="26" t="s">
        <v>10</v>
      </c>
      <c r="C10" s="26" t="s">
        <v>11</v>
      </c>
      <c r="D10" s="26" t="s">
        <v>12</v>
      </c>
      <c r="E10" s="25" t="s">
        <v>17</v>
      </c>
      <c r="F10" s="26" t="s">
        <v>18</v>
      </c>
      <c r="G10" s="27">
        <v>15617712.852</v>
      </c>
      <c r="H10" s="28">
        <v>28142236.036400001</v>
      </c>
    </row>
    <row r="11" spans="1:8" customFormat="1" ht="15.75" customHeight="1" outlineLevel="4" x14ac:dyDescent="0.25">
      <c r="A11" s="26" t="s">
        <v>9</v>
      </c>
      <c r="B11" s="26" t="s">
        <v>10</v>
      </c>
      <c r="C11" s="26" t="s">
        <v>11</v>
      </c>
      <c r="D11" s="26" t="s">
        <v>12</v>
      </c>
      <c r="E11" s="29" t="str">
        <f>D12</f>
        <v>ENTRATE DERIVANTI DA TRASFERIMENTI CORRENTI</v>
      </c>
      <c r="F11" s="30"/>
      <c r="G11" s="31">
        <f>SUBTOTAL(9,G7:G10)</f>
        <v>241136150.70199999</v>
      </c>
      <c r="H11" s="32">
        <f>SUBTOTAL(9,H7:H10)</f>
        <v>253901773.91639999</v>
      </c>
    </row>
    <row r="12" spans="1:8" s="35" customFormat="1" ht="15.75" customHeight="1" outlineLevel="3" x14ac:dyDescent="0.25">
      <c r="A12" s="33"/>
      <c r="B12" s="33"/>
      <c r="C12" s="33"/>
      <c r="D12" s="34" t="s">
        <v>12</v>
      </c>
      <c r="E12" s="22" t="str">
        <f>CONCATENATE(C15,"   ",D15)</f>
        <v>1.3   ALTRE ENTRATE</v>
      </c>
      <c r="F12" s="16"/>
      <c r="G12" s="19"/>
      <c r="H12" s="20"/>
    </row>
    <row r="13" spans="1:8" s="21" customFormat="1" ht="28.5" customHeight="1" x14ac:dyDescent="0.2">
      <c r="A13" s="16"/>
      <c r="B13" s="16"/>
      <c r="C13" s="16"/>
      <c r="D13" s="16"/>
      <c r="E13" s="25" t="s">
        <v>19</v>
      </c>
      <c r="F13" s="26" t="s">
        <v>20</v>
      </c>
      <c r="G13" s="27">
        <v>7053548.9500000002</v>
      </c>
      <c r="H13" s="28">
        <v>5994990.7000000002</v>
      </c>
    </row>
    <row r="14" spans="1:8" customFormat="1" ht="22.5" customHeight="1" outlineLevel="4" x14ac:dyDescent="0.25">
      <c r="A14" s="26" t="s">
        <v>9</v>
      </c>
      <c r="B14" s="26" t="s">
        <v>10</v>
      </c>
      <c r="C14" s="26" t="s">
        <v>21</v>
      </c>
      <c r="D14" s="26" t="s">
        <v>22</v>
      </c>
      <c r="E14" s="25" t="s">
        <v>23</v>
      </c>
      <c r="F14" s="26" t="s">
        <v>24</v>
      </c>
      <c r="G14" s="27">
        <v>4368384.1908</v>
      </c>
      <c r="H14" s="28">
        <v>4368384.1908</v>
      </c>
    </row>
    <row r="15" spans="1:8" customFormat="1" ht="15.75" customHeight="1" outlineLevel="4" x14ac:dyDescent="0.25">
      <c r="A15" s="26" t="s">
        <v>9</v>
      </c>
      <c r="B15" s="26" t="s">
        <v>10</v>
      </c>
      <c r="C15" s="26" t="s">
        <v>21</v>
      </c>
      <c r="D15" s="26" t="s">
        <v>22</v>
      </c>
      <c r="E15" s="25" t="s">
        <v>25</v>
      </c>
      <c r="F15" s="26" t="s">
        <v>26</v>
      </c>
      <c r="G15" s="27">
        <v>7116081.9169999994</v>
      </c>
      <c r="H15" s="28">
        <v>7116081.9169999994</v>
      </c>
    </row>
    <row r="16" spans="1:8" customFormat="1" ht="22.5" customHeight="1" outlineLevel="4" x14ac:dyDescent="0.25">
      <c r="A16" s="26" t="s">
        <v>9</v>
      </c>
      <c r="B16" s="26" t="s">
        <v>10</v>
      </c>
      <c r="C16" s="26" t="s">
        <v>21</v>
      </c>
      <c r="D16" s="26" t="s">
        <v>22</v>
      </c>
      <c r="E16" s="25" t="s">
        <v>27</v>
      </c>
      <c r="F16" s="26" t="s">
        <v>28</v>
      </c>
      <c r="G16" s="27">
        <v>2960529</v>
      </c>
      <c r="H16" s="28">
        <v>2607529</v>
      </c>
    </row>
    <row r="17" spans="1:8" customFormat="1" ht="15.75" customHeight="1" outlineLevel="4" x14ac:dyDescent="0.25">
      <c r="A17" s="26" t="s">
        <v>9</v>
      </c>
      <c r="B17" s="26" t="s">
        <v>10</v>
      </c>
      <c r="C17" s="26" t="s">
        <v>21</v>
      </c>
      <c r="D17" s="26" t="s">
        <v>22</v>
      </c>
      <c r="E17" s="25" t="s">
        <v>29</v>
      </c>
      <c r="F17" s="26" t="s">
        <v>30</v>
      </c>
      <c r="G17" s="27">
        <v>12703539.35</v>
      </c>
      <c r="H17" s="28">
        <v>8599549.4499999993</v>
      </c>
    </row>
    <row r="18" spans="1:8" customFormat="1" ht="21.75" customHeight="1" outlineLevel="4" x14ac:dyDescent="0.25">
      <c r="A18" s="26" t="s">
        <v>9</v>
      </c>
      <c r="B18" s="26" t="s">
        <v>10</v>
      </c>
      <c r="C18" s="26" t="s">
        <v>21</v>
      </c>
      <c r="D18" s="26" t="s">
        <v>22</v>
      </c>
      <c r="E18" s="36" t="str">
        <f>D19</f>
        <v>ALTRE ENTRATE</v>
      </c>
      <c r="F18" s="37"/>
      <c r="G18" s="31">
        <f>SUBTOTAL(9,G13:G17)</f>
        <v>34202083.407799996</v>
      </c>
      <c r="H18" s="32">
        <f>SUBTOTAL(9,H13:H17)</f>
        <v>28686535.257799998</v>
      </c>
    </row>
    <row r="19" spans="1:8" s="35" customFormat="1" ht="15.75" customHeight="1" outlineLevel="3" x14ac:dyDescent="0.25">
      <c r="A19" s="33"/>
      <c r="B19" s="33"/>
      <c r="C19" s="33"/>
      <c r="D19" s="34" t="s">
        <v>22</v>
      </c>
      <c r="E19" s="29" t="str">
        <f>B20</f>
        <v>TITOLO I - ENTRATE CORRENTI</v>
      </c>
      <c r="F19" s="38"/>
      <c r="G19" s="31">
        <f>SUBTOTAL(9,G7:G17)</f>
        <v>275338234.10979998</v>
      </c>
      <c r="H19" s="32">
        <f>SUBTOTAL(9,H7:H17)</f>
        <v>282588309.1742</v>
      </c>
    </row>
    <row r="20" spans="1:8" s="35" customFormat="1" ht="15.75" customHeight="1" outlineLevel="2" x14ac:dyDescent="0.25">
      <c r="A20" s="33"/>
      <c r="B20" s="34" t="s">
        <v>10</v>
      </c>
      <c r="C20" s="33"/>
      <c r="D20" s="33"/>
      <c r="E20" s="22" t="str">
        <f>B24</f>
        <v>TITOLO II - ENTRATE IN CONTO CAPITALE</v>
      </c>
      <c r="F20" s="16"/>
      <c r="G20" s="19"/>
      <c r="H20" s="20"/>
    </row>
    <row r="21" spans="1:8" s="21" customFormat="1" ht="15.75" customHeight="1" x14ac:dyDescent="0.25">
      <c r="A21" s="16"/>
      <c r="B21" s="16"/>
      <c r="C21" s="16"/>
      <c r="D21" s="16"/>
      <c r="E21" s="22" t="str">
        <f>CONCATENATE(C24,"   ",D24)</f>
        <v>2.1   ENTRATE PER ALIENAZIONE DI BENI PATRIMONIALI E RISCOSSIONE DI CREDITI</v>
      </c>
      <c r="F21" s="16"/>
      <c r="G21" s="23"/>
      <c r="H21" s="24"/>
    </row>
    <row r="22" spans="1:8" s="21" customFormat="1" ht="15.75" customHeight="1" x14ac:dyDescent="0.2">
      <c r="A22" s="16"/>
      <c r="B22" s="16"/>
      <c r="C22" s="16"/>
      <c r="D22" s="16"/>
      <c r="E22" s="25" t="s">
        <v>31</v>
      </c>
      <c r="F22" s="26" t="s">
        <v>32</v>
      </c>
      <c r="G22" s="27">
        <v>0</v>
      </c>
      <c r="H22" s="28">
        <v>0</v>
      </c>
    </row>
    <row r="23" spans="1:8" customFormat="1" ht="15.75" customHeight="1" outlineLevel="4" x14ac:dyDescent="0.25">
      <c r="A23" s="26" t="s">
        <v>9</v>
      </c>
      <c r="B23" s="26" t="s">
        <v>33</v>
      </c>
      <c r="C23" s="26" t="s">
        <v>34</v>
      </c>
      <c r="D23" s="26" t="s">
        <v>35</v>
      </c>
      <c r="E23" s="25" t="s">
        <v>36</v>
      </c>
      <c r="F23" s="26" t="s">
        <v>37</v>
      </c>
      <c r="G23" s="27">
        <v>0</v>
      </c>
      <c r="H23" s="28">
        <v>0</v>
      </c>
    </row>
    <row r="24" spans="1:8" customFormat="1" ht="15.75" customHeight="1" outlineLevel="4" x14ac:dyDescent="0.25">
      <c r="A24" s="26" t="s">
        <v>9</v>
      </c>
      <c r="B24" s="26" t="s">
        <v>33</v>
      </c>
      <c r="C24" s="26" t="s">
        <v>34</v>
      </c>
      <c r="D24" s="26" t="s">
        <v>35</v>
      </c>
      <c r="E24" s="25" t="s">
        <v>38</v>
      </c>
      <c r="F24" s="26" t="s">
        <v>39</v>
      </c>
      <c r="G24" s="27">
        <v>0</v>
      </c>
      <c r="H24" s="28">
        <v>0</v>
      </c>
    </row>
    <row r="25" spans="1:8" customFormat="1" ht="15.75" customHeight="1" outlineLevel="4" x14ac:dyDescent="0.25">
      <c r="A25" s="26" t="s">
        <v>9</v>
      </c>
      <c r="B25" s="26" t="s">
        <v>33</v>
      </c>
      <c r="C25" s="26" t="s">
        <v>34</v>
      </c>
      <c r="D25" s="26" t="s">
        <v>35</v>
      </c>
      <c r="E25" s="25" t="s">
        <v>40</v>
      </c>
      <c r="F25" s="26" t="s">
        <v>41</v>
      </c>
      <c r="G25" s="39">
        <v>2600000</v>
      </c>
      <c r="H25" s="40">
        <v>2600000</v>
      </c>
    </row>
    <row r="26" spans="1:8" customFormat="1" ht="15.75" customHeight="1" outlineLevel="4" x14ac:dyDescent="0.25">
      <c r="A26" s="26" t="s">
        <v>9</v>
      </c>
      <c r="B26" s="26" t="s">
        <v>33</v>
      </c>
      <c r="C26" s="26" t="s">
        <v>34</v>
      </c>
      <c r="D26" s="26" t="s">
        <v>35</v>
      </c>
      <c r="E26" s="29" t="str">
        <f>D27</f>
        <v>ENTRATE PER ALIENAZIONE DI BENI PATRIMONIALI E RISCOSSIONE DI CREDITI</v>
      </c>
      <c r="F26" s="30"/>
      <c r="G26" s="31">
        <f>SUBTOTAL(9,G22:G25)</f>
        <v>2600000</v>
      </c>
      <c r="H26" s="32">
        <f>SUBTOTAL(9,H22:H25)</f>
        <v>2600000</v>
      </c>
    </row>
    <row r="27" spans="1:8" s="35" customFormat="1" ht="15.75" customHeight="1" outlineLevel="3" x14ac:dyDescent="0.25">
      <c r="A27" s="33"/>
      <c r="B27" s="33"/>
      <c r="C27" s="33"/>
      <c r="D27" s="34" t="s">
        <v>35</v>
      </c>
      <c r="E27" s="22" t="str">
        <f>CONCATENATE(C31,"   ",D31)</f>
        <v>2.2   ENTRATE DERIVANTI DA TRASFERIMENTI IN CONTO CAPITALE</v>
      </c>
      <c r="F27" s="16"/>
      <c r="G27" s="19"/>
      <c r="H27" s="20"/>
    </row>
    <row r="28" spans="1:8" s="21" customFormat="1" ht="15.75" customHeight="1" x14ac:dyDescent="0.2">
      <c r="A28" s="16"/>
      <c r="B28" s="16"/>
      <c r="C28" s="16"/>
      <c r="D28" s="16"/>
      <c r="E28" s="25" t="s">
        <v>42</v>
      </c>
      <c r="F28" s="26" t="s">
        <v>43</v>
      </c>
      <c r="G28" s="27">
        <v>10000000</v>
      </c>
      <c r="H28" s="28">
        <v>10000000</v>
      </c>
    </row>
    <row r="29" spans="1:8" customFormat="1" ht="15.75" customHeight="1" outlineLevel="4" x14ac:dyDescent="0.25">
      <c r="A29" s="26" t="s">
        <v>9</v>
      </c>
      <c r="B29" s="26" t="s">
        <v>33</v>
      </c>
      <c r="C29" s="26" t="s">
        <v>44</v>
      </c>
      <c r="D29" s="26" t="s">
        <v>45</v>
      </c>
      <c r="E29" s="25" t="s">
        <v>46</v>
      </c>
      <c r="F29" s="41" t="s">
        <v>47</v>
      </c>
      <c r="G29" s="27">
        <v>0</v>
      </c>
      <c r="H29" s="28">
        <v>15000000</v>
      </c>
    </row>
    <row r="30" spans="1:8" customFormat="1" ht="12.6" customHeight="1" outlineLevel="4" x14ac:dyDescent="0.25">
      <c r="A30" s="26" t="s">
        <v>9</v>
      </c>
      <c r="B30" s="26" t="s">
        <v>33</v>
      </c>
      <c r="C30" s="26" t="s">
        <v>44</v>
      </c>
      <c r="D30" s="26" t="s">
        <v>45</v>
      </c>
      <c r="E30" s="25" t="s">
        <v>48</v>
      </c>
      <c r="F30" s="26" t="s">
        <v>49</v>
      </c>
      <c r="G30" s="27">
        <v>0</v>
      </c>
      <c r="H30" s="28">
        <v>0</v>
      </c>
    </row>
    <row r="31" spans="1:8" customFormat="1" ht="15.75" customHeight="1" outlineLevel="4" x14ac:dyDescent="0.25">
      <c r="A31" s="26" t="s">
        <v>9</v>
      </c>
      <c r="B31" s="26" t="s">
        <v>33</v>
      </c>
      <c r="C31" s="26" t="s">
        <v>44</v>
      </c>
      <c r="D31" s="26" t="s">
        <v>45</v>
      </c>
      <c r="E31" s="29" t="str">
        <f>D32</f>
        <v>ENTRATE DERIVANTI DA TRASFERIMENTI IN CONTO CAPITALE</v>
      </c>
      <c r="F31" s="30"/>
      <c r="G31" s="31">
        <f>SUBTOTAL(9,G28:G30)</f>
        <v>10000000</v>
      </c>
      <c r="H31" s="31">
        <f>SUBTOTAL(9,H28:H30)</f>
        <v>25000000</v>
      </c>
    </row>
    <row r="32" spans="1:8" s="35" customFormat="1" ht="15.75" customHeight="1" outlineLevel="3" x14ac:dyDescent="0.25">
      <c r="A32" s="33"/>
      <c r="B32" s="33"/>
      <c r="C32" s="33"/>
      <c r="D32" s="34" t="s">
        <v>45</v>
      </c>
      <c r="E32" s="22" t="str">
        <f>CONCATENATE(C35,"   ",D35)</f>
        <v>2.3   ACCENSIONE DI MUTUI</v>
      </c>
      <c r="F32" s="16"/>
      <c r="G32" s="23"/>
      <c r="H32" s="24"/>
    </row>
    <row r="33" spans="1:8" s="21" customFormat="1" ht="15.75" customHeight="1" x14ac:dyDescent="0.2">
      <c r="A33" s="16"/>
      <c r="B33" s="16"/>
      <c r="C33" s="16"/>
      <c r="D33" s="16"/>
      <c r="E33" s="25" t="s">
        <v>50</v>
      </c>
      <c r="F33" s="26" t="s">
        <v>51</v>
      </c>
      <c r="G33" s="27">
        <v>100000000</v>
      </c>
      <c r="H33" s="28">
        <v>100000000</v>
      </c>
    </row>
    <row r="34" spans="1:8" customFormat="1" ht="15.75" customHeight="1" outlineLevel="4" x14ac:dyDescent="0.25">
      <c r="A34" s="26" t="s">
        <v>9</v>
      </c>
      <c r="B34" s="26" t="s">
        <v>33</v>
      </c>
      <c r="C34" s="26" t="s">
        <v>52</v>
      </c>
      <c r="D34" s="26" t="s">
        <v>53</v>
      </c>
      <c r="E34" s="25" t="s">
        <v>54</v>
      </c>
      <c r="F34" s="26" t="s">
        <v>55</v>
      </c>
      <c r="G34" s="27">
        <v>0</v>
      </c>
      <c r="H34" s="28">
        <v>0</v>
      </c>
    </row>
    <row r="35" spans="1:8" customFormat="1" ht="15.75" customHeight="1" outlineLevel="4" x14ac:dyDescent="0.25">
      <c r="A35" s="26" t="s">
        <v>9</v>
      </c>
      <c r="B35" s="26" t="s">
        <v>33</v>
      </c>
      <c r="C35" s="26" t="s">
        <v>52</v>
      </c>
      <c r="D35" s="26" t="s">
        <v>53</v>
      </c>
      <c r="E35" s="36" t="str">
        <f>D36</f>
        <v>ACCENSIONE DI MUTUI</v>
      </c>
      <c r="F35" s="37"/>
      <c r="G35" s="31">
        <f>SUBTOTAL(9,G33:G34)</f>
        <v>100000000</v>
      </c>
      <c r="H35" s="31">
        <f>SUBTOTAL(9,H33:H34)</f>
        <v>100000000</v>
      </c>
    </row>
    <row r="36" spans="1:8" s="35" customFormat="1" ht="15.75" customHeight="1" outlineLevel="3" x14ac:dyDescent="0.25">
      <c r="A36" s="33"/>
      <c r="B36" s="33"/>
      <c r="C36" s="33"/>
      <c r="D36" s="34" t="s">
        <v>53</v>
      </c>
      <c r="E36" s="29" t="str">
        <f>B37</f>
        <v>TITOLO II - ENTRATE IN CONTO CAPITALE</v>
      </c>
      <c r="F36" s="38"/>
      <c r="G36" s="42">
        <f>SUBTOTAL(9,G22:G34)</f>
        <v>112600000</v>
      </c>
      <c r="H36" s="43">
        <f>SUBTOTAL(9,H22:H34)</f>
        <v>127600000</v>
      </c>
    </row>
    <row r="37" spans="1:8" s="35" customFormat="1" ht="15.75" customHeight="1" outlineLevel="2" x14ac:dyDescent="0.25">
      <c r="A37" s="33"/>
      <c r="B37" s="34" t="s">
        <v>33</v>
      </c>
      <c r="C37" s="33"/>
      <c r="D37" s="33"/>
      <c r="E37" s="29" t="str">
        <f>A38</f>
        <v>AGENZIA ENTRATE</v>
      </c>
      <c r="F37" s="38"/>
      <c r="G37" s="31">
        <f>SUBTOTAL(9,G7:G34)</f>
        <v>387938234.10979998</v>
      </c>
      <c r="H37" s="32">
        <f>SUBTOTAL(9,H7:H34)</f>
        <v>410188309.1742</v>
      </c>
    </row>
    <row r="38" spans="1:8" s="35" customFormat="1" ht="15.75" customHeight="1" outlineLevel="2" x14ac:dyDescent="0.25">
      <c r="A38" s="33" t="s">
        <v>9</v>
      </c>
      <c r="B38" s="34"/>
      <c r="C38" s="33"/>
      <c r="D38" s="33"/>
      <c r="E38" s="22" t="str">
        <f>B41</f>
        <v>TITOLO III - GESTIONI SPECIALI</v>
      </c>
      <c r="F38" s="16"/>
      <c r="G38" s="19"/>
      <c r="H38" s="20"/>
    </row>
    <row r="39" spans="1:8" s="21" customFormat="1" ht="15.75" customHeight="1" x14ac:dyDescent="0.25">
      <c r="A39" s="16"/>
      <c r="B39" s="16"/>
      <c r="C39" s="16"/>
      <c r="D39" s="16"/>
      <c r="E39" s="22" t="str">
        <f>CONCATENATE(C41,"   ",D41)</f>
        <v>3.1   ENTRATE GESTIONI SPECIALI</v>
      </c>
      <c r="F39" s="16"/>
      <c r="G39" s="23"/>
      <c r="H39" s="24"/>
    </row>
    <row r="40" spans="1:8" s="21" customFormat="1" ht="15.75" customHeight="1" x14ac:dyDescent="0.25">
      <c r="A40" s="16"/>
      <c r="B40" s="16"/>
      <c r="C40" s="16"/>
      <c r="D40" s="16"/>
      <c r="E40" s="25" t="s">
        <v>56</v>
      </c>
      <c r="F40" s="26" t="s">
        <v>57</v>
      </c>
      <c r="G40" s="14">
        <v>21000000</v>
      </c>
      <c r="H40" s="44">
        <v>21000000</v>
      </c>
    </row>
    <row r="41" spans="1:8" customFormat="1" ht="15.75" customHeight="1" outlineLevel="4" x14ac:dyDescent="0.25">
      <c r="A41" s="26" t="s">
        <v>58</v>
      </c>
      <c r="B41" s="26" t="s">
        <v>59</v>
      </c>
      <c r="C41" s="26" t="s">
        <v>60</v>
      </c>
      <c r="D41" s="26" t="s">
        <v>57</v>
      </c>
      <c r="E41" s="29" t="str">
        <f>B42</f>
        <v>TITOLO III - GESTIONI SPECIALI</v>
      </c>
      <c r="F41" s="30"/>
      <c r="G41" s="45">
        <f>SUBTOTAL(9,G40:G40)</f>
        <v>21000000</v>
      </c>
      <c r="H41" s="46">
        <f>SUBTOTAL(9,H40:H40)</f>
        <v>21000000</v>
      </c>
    </row>
    <row r="42" spans="1:8" s="35" customFormat="1" ht="15.75" customHeight="1" outlineLevel="3" x14ac:dyDescent="0.25">
      <c r="A42" s="33"/>
      <c r="B42" s="33" t="s">
        <v>59</v>
      </c>
      <c r="C42" s="33"/>
      <c r="D42" s="34"/>
      <c r="E42" s="22" t="str">
        <f>B45</f>
        <v>TITOLO IV - PARTITE DI GIRO</v>
      </c>
      <c r="F42" s="16"/>
      <c r="G42" s="19"/>
      <c r="H42" s="20"/>
    </row>
    <row r="43" spans="1:8" s="21" customFormat="1" ht="15.75" customHeight="1" x14ac:dyDescent="0.25">
      <c r="A43" s="16"/>
      <c r="B43" s="16"/>
      <c r="C43" s="16"/>
      <c r="D43" s="16"/>
      <c r="E43" s="22" t="str">
        <f>CONCATENATE(C45,"   ",D45)</f>
        <v>4.1   ENTRATE AVENTI NATURA DI PARTITE DI GIRO</v>
      </c>
      <c r="F43" s="16"/>
      <c r="G43" s="23"/>
      <c r="H43" s="24"/>
    </row>
    <row r="44" spans="1:8" s="21" customFormat="1" ht="15.75" customHeight="1" x14ac:dyDescent="0.25">
      <c r="A44" s="16"/>
      <c r="B44" s="16"/>
      <c r="C44" s="16"/>
      <c r="D44" s="16"/>
      <c r="E44" s="25" t="s">
        <v>61</v>
      </c>
      <c r="F44" s="26" t="s">
        <v>62</v>
      </c>
      <c r="G44" s="14">
        <v>79000000</v>
      </c>
      <c r="H44" s="14">
        <v>79000000</v>
      </c>
    </row>
    <row r="45" spans="1:8" customFormat="1" ht="15.75" customHeight="1" outlineLevel="4" x14ac:dyDescent="0.25">
      <c r="A45" s="26" t="s">
        <v>58</v>
      </c>
      <c r="B45" s="26" t="s">
        <v>63</v>
      </c>
      <c r="C45" s="26" t="s">
        <v>64</v>
      </c>
      <c r="D45" s="26" t="s">
        <v>62</v>
      </c>
      <c r="E45" s="36" t="str">
        <f>B46</f>
        <v>TITOLO IV - PARTITE DI GIRO</v>
      </c>
      <c r="F45" s="37"/>
      <c r="G45" s="45">
        <f>SUBTOTAL(9,G44:G44)</f>
        <v>79000000</v>
      </c>
      <c r="H45" s="46">
        <f>SUBTOTAL(9,H44:H44)</f>
        <v>79000000</v>
      </c>
    </row>
    <row r="46" spans="1:8" s="35" customFormat="1" ht="15.75" customHeight="1" outlineLevel="3" x14ac:dyDescent="0.25">
      <c r="A46" s="33"/>
      <c r="B46" s="33" t="s">
        <v>63</v>
      </c>
      <c r="C46" s="33"/>
      <c r="D46" s="34"/>
      <c r="E46" s="29" t="str">
        <f>A47</f>
        <v>CONTABILITA' SPECIALI</v>
      </c>
      <c r="F46" s="38"/>
      <c r="G46" s="31">
        <f>SUBTOTAL(9,G40:G44)</f>
        <v>100000000</v>
      </c>
      <c r="H46" s="32">
        <f>SUBTOTAL(9,H40:H44)</f>
        <v>100000000</v>
      </c>
    </row>
    <row r="47" spans="1:8" s="35" customFormat="1" ht="15.75" customHeight="1" outlineLevel="2" x14ac:dyDescent="0.25">
      <c r="A47" s="33" t="s">
        <v>58</v>
      </c>
      <c r="B47" s="34"/>
      <c r="C47" s="33"/>
      <c r="D47" s="33"/>
      <c r="E47" s="29" t="s">
        <v>65</v>
      </c>
      <c r="F47" s="38"/>
      <c r="G47" s="31">
        <f>SUBTOTAL(9,G7:G44)</f>
        <v>487938234.10979998</v>
      </c>
      <c r="H47" s="32">
        <f>SUBTOTAL(9,H7:H44)</f>
        <v>510188309.1742</v>
      </c>
    </row>
    <row r="48" spans="1:8" s="35" customFormat="1" ht="39.75" customHeight="1" outlineLevel="2" x14ac:dyDescent="0.25">
      <c r="A48" s="33" t="s">
        <v>66</v>
      </c>
      <c r="B48" s="34"/>
      <c r="C48" s="33"/>
      <c r="D48" s="33"/>
      <c r="E48" s="47" t="s">
        <v>67</v>
      </c>
      <c r="F48" s="47"/>
      <c r="G48" s="3"/>
      <c r="H48" s="3"/>
    </row>
    <row r="49" spans="1:8" customFormat="1" ht="30" customHeight="1" x14ac:dyDescent="0.25">
      <c r="A49" s="1"/>
      <c r="B49" s="1"/>
      <c r="C49" s="1"/>
      <c r="D49" s="1"/>
      <c r="E49" s="1"/>
      <c r="F49" s="1"/>
      <c r="G49" s="3"/>
      <c r="H49" s="3"/>
    </row>
  </sheetData>
  <pageMargins left="0.19685039370078702" right="0.19685039370078702" top="0.59055118110236204" bottom="0.39370078740157405" header="0.39370078740157505" footer="0.19685039370078702"/>
  <pageSetup paperSize="0" fitToWidth="0" fitToHeight="0" orientation="landscape" horizontalDpi="0" verticalDpi="0" copies="0"/>
  <rowBreaks count="3" manualBreakCount="3">
    <brk id="4" man="1"/>
    <brk id="20" man="1"/>
    <brk id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E1" workbookViewId="0"/>
  </sheetViews>
  <sheetFormatPr defaultColWidth="134.140625" defaultRowHeight="14.25" outlineLevelRow="4" x14ac:dyDescent="0.25"/>
  <cols>
    <col min="1" max="1" width="7.42578125" style="47" hidden="1" customWidth="1"/>
    <col min="2" max="2" width="11.140625" style="47" hidden="1" customWidth="1"/>
    <col min="3" max="3" width="3.7109375" style="47" hidden="1" customWidth="1"/>
    <col min="4" max="4" width="17.7109375" style="47" hidden="1" customWidth="1"/>
    <col min="5" max="5" width="10.140625" style="47" customWidth="1"/>
    <col min="6" max="6" width="69.85546875" style="47" customWidth="1"/>
    <col min="7" max="8" width="20.42578125" style="50" customWidth="1"/>
    <col min="9" max="9" width="134.140625" style="47" customWidth="1"/>
    <col min="10" max="16384" width="134.140625" style="47"/>
  </cols>
  <sheetData>
    <row r="1" spans="1:10" ht="39" customHeight="1" x14ac:dyDescent="0.25">
      <c r="E1" s="48" t="s">
        <v>0</v>
      </c>
      <c r="F1" s="49"/>
      <c r="G1" s="47"/>
      <c r="H1" s="47"/>
      <c r="I1" s="50"/>
      <c r="J1" s="50"/>
    </row>
    <row r="2" spans="1:10" customFormat="1" ht="30" customHeight="1" x14ac:dyDescent="0.25">
      <c r="A2" s="47"/>
      <c r="B2" s="47"/>
      <c r="C2" s="47"/>
      <c r="D2" s="47"/>
      <c r="E2" s="51" t="s">
        <v>1</v>
      </c>
      <c r="F2" s="4" t="s">
        <v>2</v>
      </c>
      <c r="G2" s="52" t="s">
        <v>68</v>
      </c>
      <c r="H2" s="52" t="s">
        <v>4</v>
      </c>
    </row>
    <row r="3" spans="1:10" s="21" customFormat="1" ht="12" x14ac:dyDescent="0.25">
      <c r="A3" s="16"/>
      <c r="B3" s="16"/>
      <c r="C3" s="16"/>
      <c r="D3" s="16"/>
      <c r="E3" s="22" t="str">
        <f>B6</f>
        <v>TITOLO I - USCITE CORRENTI</v>
      </c>
      <c r="F3" s="24"/>
      <c r="G3" s="23"/>
      <c r="H3" s="24"/>
    </row>
    <row r="4" spans="1:10" s="21" customFormat="1" ht="12" x14ac:dyDescent="0.25">
      <c r="A4" s="16"/>
      <c r="B4" s="16"/>
      <c r="C4" s="16"/>
      <c r="D4" s="16"/>
      <c r="E4" s="22" t="str">
        <f>CONCATENATE(C6,"   ",D6)</f>
        <v>1.1   FUNZIONAMENTO</v>
      </c>
      <c r="F4" s="24"/>
      <c r="G4" s="23"/>
      <c r="H4" s="24"/>
    </row>
    <row r="5" spans="1:10" s="21" customFormat="1" ht="12" x14ac:dyDescent="0.2">
      <c r="A5" s="16"/>
      <c r="B5" s="16"/>
      <c r="C5" s="16"/>
      <c r="D5" s="16"/>
      <c r="E5" s="53" t="s">
        <v>69</v>
      </c>
      <c r="F5" s="33" t="s">
        <v>70</v>
      </c>
      <c r="G5" s="28">
        <v>346870</v>
      </c>
      <c r="H5" s="54">
        <v>346870</v>
      </c>
    </row>
    <row r="6" spans="1:10" customFormat="1" ht="15" outlineLevel="4" x14ac:dyDescent="0.25">
      <c r="A6" s="33" t="s">
        <v>9</v>
      </c>
      <c r="B6" s="33" t="s">
        <v>71</v>
      </c>
      <c r="C6" s="33" t="s">
        <v>72</v>
      </c>
      <c r="D6" s="33" t="s">
        <v>73</v>
      </c>
      <c r="E6" s="53" t="s">
        <v>74</v>
      </c>
      <c r="F6" s="33" t="s">
        <v>75</v>
      </c>
      <c r="G6" s="28">
        <v>147296509.72589999</v>
      </c>
      <c r="H6" s="54">
        <v>147660509.58590004</v>
      </c>
    </row>
    <row r="7" spans="1:10" customFormat="1" ht="15" outlineLevel="4" x14ac:dyDescent="0.25">
      <c r="A7" s="33" t="s">
        <v>9</v>
      </c>
      <c r="B7" s="33" t="s">
        <v>71</v>
      </c>
      <c r="C7" s="33" t="s">
        <v>72</v>
      </c>
      <c r="D7" s="33" t="s">
        <v>73</v>
      </c>
      <c r="E7" s="53" t="s">
        <v>76</v>
      </c>
      <c r="F7" s="33" t="s">
        <v>77</v>
      </c>
      <c r="G7" s="28">
        <v>60041439.659999996</v>
      </c>
      <c r="H7" s="54">
        <v>52999235.020000003</v>
      </c>
    </row>
    <row r="8" spans="1:10" customFormat="1" ht="15" outlineLevel="4" x14ac:dyDescent="0.25">
      <c r="A8" s="33" t="s">
        <v>9</v>
      </c>
      <c r="B8" s="33" t="s">
        <v>71</v>
      </c>
      <c r="C8" s="33" t="s">
        <v>72</v>
      </c>
      <c r="D8" s="33" t="s">
        <v>73</v>
      </c>
      <c r="E8" s="29" t="str">
        <f>D9</f>
        <v>FUNZIONAMENTO</v>
      </c>
      <c r="F8" s="30"/>
      <c r="G8" s="31">
        <f>SUBTOTAL(9,G5:G7)</f>
        <v>207684819.38589999</v>
      </c>
      <c r="H8" s="32">
        <f>SUBTOTAL(9,H5:H7)</f>
        <v>201006614.60590005</v>
      </c>
    </row>
    <row r="9" spans="1:10" customFormat="1" ht="15" outlineLevel="3" x14ac:dyDescent="0.25">
      <c r="A9" s="33"/>
      <c r="B9" s="33"/>
      <c r="C9" s="33"/>
      <c r="D9" s="34" t="s">
        <v>73</v>
      </c>
      <c r="E9" s="22" t="str">
        <f>CONCATENATE(C12,"   ",D12)</f>
        <v>1.2   INTERVENTI DIVERSI</v>
      </c>
      <c r="F9" s="16"/>
      <c r="G9" s="23"/>
      <c r="H9" s="24"/>
    </row>
    <row r="10" spans="1:10" s="21" customFormat="1" ht="12" x14ac:dyDescent="0.2">
      <c r="A10" s="16"/>
      <c r="B10" s="16"/>
      <c r="C10" s="16"/>
      <c r="D10" s="16"/>
      <c r="E10" s="53" t="s">
        <v>78</v>
      </c>
      <c r="F10" s="33" t="s">
        <v>79</v>
      </c>
      <c r="G10" s="28">
        <v>4591482.5933333337</v>
      </c>
      <c r="H10" s="54">
        <v>4579029.0100000007</v>
      </c>
    </row>
    <row r="11" spans="1:10" customFormat="1" ht="15" outlineLevel="4" x14ac:dyDescent="0.25">
      <c r="A11" s="33" t="s">
        <v>9</v>
      </c>
      <c r="B11" s="33" t="s">
        <v>71</v>
      </c>
      <c r="C11" s="33" t="s">
        <v>11</v>
      </c>
      <c r="D11" s="33" t="s">
        <v>80</v>
      </c>
      <c r="E11" s="53" t="s">
        <v>13</v>
      </c>
      <c r="F11" s="33" t="s">
        <v>81</v>
      </c>
      <c r="G11" s="28">
        <v>10141442.01</v>
      </c>
      <c r="H11" s="54">
        <v>10191442.01</v>
      </c>
    </row>
    <row r="12" spans="1:10" customFormat="1" ht="15" outlineLevel="4" x14ac:dyDescent="0.25">
      <c r="A12" s="33" t="s">
        <v>9</v>
      </c>
      <c r="B12" s="33" t="s">
        <v>71</v>
      </c>
      <c r="C12" s="33" t="s">
        <v>11</v>
      </c>
      <c r="D12" s="33" t="s">
        <v>80</v>
      </c>
      <c r="E12" s="53" t="s">
        <v>15</v>
      </c>
      <c r="F12" s="33" t="s">
        <v>82</v>
      </c>
      <c r="G12" s="28">
        <v>1790205.56</v>
      </c>
      <c r="H12" s="54">
        <v>1790205.56</v>
      </c>
    </row>
    <row r="13" spans="1:10" customFormat="1" ht="15" outlineLevel="4" x14ac:dyDescent="0.25">
      <c r="A13" s="33" t="s">
        <v>9</v>
      </c>
      <c r="B13" s="33" t="s">
        <v>71</v>
      </c>
      <c r="C13" s="33" t="s">
        <v>11</v>
      </c>
      <c r="D13" s="33" t="s">
        <v>80</v>
      </c>
      <c r="E13" s="53" t="s">
        <v>17</v>
      </c>
      <c r="F13" s="33" t="s">
        <v>83</v>
      </c>
      <c r="G13" s="28">
        <v>12286217.67</v>
      </c>
      <c r="H13" s="54">
        <v>12282293.67</v>
      </c>
    </row>
    <row r="14" spans="1:10" customFormat="1" ht="15" outlineLevel="4" x14ac:dyDescent="0.25">
      <c r="A14" s="33" t="s">
        <v>9</v>
      </c>
      <c r="B14" s="33" t="s">
        <v>71</v>
      </c>
      <c r="C14" s="33" t="s">
        <v>11</v>
      </c>
      <c r="D14" s="33" t="s">
        <v>80</v>
      </c>
      <c r="E14" s="53" t="s">
        <v>84</v>
      </c>
      <c r="F14" s="33" t="s">
        <v>85</v>
      </c>
      <c r="G14" s="28">
        <v>4861563</v>
      </c>
      <c r="H14" s="54">
        <v>5010627.96</v>
      </c>
    </row>
    <row r="15" spans="1:10" customFormat="1" ht="15" outlineLevel="4" x14ac:dyDescent="0.25">
      <c r="A15" s="33" t="s">
        <v>9</v>
      </c>
      <c r="B15" s="33" t="s">
        <v>71</v>
      </c>
      <c r="C15" s="33" t="s">
        <v>11</v>
      </c>
      <c r="D15" s="33" t="s">
        <v>80</v>
      </c>
      <c r="E15" s="53" t="s">
        <v>86</v>
      </c>
      <c r="F15" s="33" t="s">
        <v>87</v>
      </c>
      <c r="G15" s="28">
        <v>938250</v>
      </c>
      <c r="H15" s="54">
        <v>938250</v>
      </c>
    </row>
    <row r="16" spans="1:10" customFormat="1" ht="15" outlineLevel="4" x14ac:dyDescent="0.25">
      <c r="A16" s="33" t="s">
        <v>9</v>
      </c>
      <c r="B16" s="33" t="s">
        <v>71</v>
      </c>
      <c r="C16" s="33" t="s">
        <v>11</v>
      </c>
      <c r="D16" s="33" t="s">
        <v>80</v>
      </c>
      <c r="E16" s="29" t="str">
        <f>D17</f>
        <v>INTERVENTI DIVERSI</v>
      </c>
      <c r="F16" s="30"/>
      <c r="G16" s="31">
        <f>SUBTOTAL(9,G10:G15)</f>
        <v>34609160.833333336</v>
      </c>
      <c r="H16" s="32">
        <f>SUBTOTAL(9,H10:H15)</f>
        <v>34791848.210000001</v>
      </c>
    </row>
    <row r="17" spans="1:8" customFormat="1" ht="15" outlineLevel="3" x14ac:dyDescent="0.25">
      <c r="A17" s="33"/>
      <c r="B17" s="33"/>
      <c r="C17" s="33"/>
      <c r="D17" s="34" t="s">
        <v>80</v>
      </c>
      <c r="E17" s="22" t="str">
        <f>CONCATENATE(C19,"   ",D19)</f>
        <v>1.3   ONERI COMUNI</v>
      </c>
      <c r="F17" s="16"/>
      <c r="G17" s="23"/>
      <c r="H17" s="24"/>
    </row>
    <row r="18" spans="1:8" s="21" customFormat="1" ht="12" x14ac:dyDescent="0.2">
      <c r="A18" s="16"/>
      <c r="B18" s="16"/>
      <c r="C18" s="16"/>
      <c r="D18" s="16"/>
      <c r="E18" s="53" t="s">
        <v>19</v>
      </c>
      <c r="F18" s="33" t="s">
        <v>88</v>
      </c>
      <c r="G18" s="28">
        <v>2500000</v>
      </c>
      <c r="H18" s="54">
        <v>0</v>
      </c>
    </row>
    <row r="19" spans="1:8" customFormat="1" ht="15" outlineLevel="4" x14ac:dyDescent="0.25">
      <c r="A19" s="33" t="s">
        <v>9</v>
      </c>
      <c r="B19" s="33" t="s">
        <v>71</v>
      </c>
      <c r="C19" s="33" t="s">
        <v>21</v>
      </c>
      <c r="D19" s="33" t="s">
        <v>89</v>
      </c>
      <c r="E19" s="29" t="str">
        <f>D20</f>
        <v>ONERI COMUNI</v>
      </c>
      <c r="F19" s="30"/>
      <c r="G19" s="31">
        <f>SUBTOTAL(9,G18:G18)</f>
        <v>2500000</v>
      </c>
      <c r="H19" s="32">
        <f>SUBTOTAL(9,H18:H18)</f>
        <v>0</v>
      </c>
    </row>
    <row r="20" spans="1:8" customFormat="1" ht="15" outlineLevel="3" x14ac:dyDescent="0.25">
      <c r="A20" s="33"/>
      <c r="B20" s="33"/>
      <c r="C20" s="33"/>
      <c r="D20" s="34" t="s">
        <v>89</v>
      </c>
      <c r="E20" s="22" t="str">
        <f>CONCATENATE(C22,"   ",D22)</f>
        <v>1.4   ACCANTONAMENTO AL TRATTAMENTO DI FINE RAPPORTO</v>
      </c>
      <c r="F20" s="16"/>
      <c r="G20" s="23"/>
      <c r="H20" s="24"/>
    </row>
    <row r="21" spans="1:8" s="21" customFormat="1" ht="12" x14ac:dyDescent="0.2">
      <c r="A21" s="16"/>
      <c r="B21" s="16"/>
      <c r="C21" s="16"/>
      <c r="D21" s="16"/>
      <c r="E21" s="53" t="s">
        <v>90</v>
      </c>
      <c r="F21" s="33" t="s">
        <v>91</v>
      </c>
      <c r="G21" s="28">
        <v>0</v>
      </c>
      <c r="H21" s="54">
        <v>4735690.45</v>
      </c>
    </row>
    <row r="22" spans="1:8" customFormat="1" ht="15" outlineLevel="4" x14ac:dyDescent="0.25">
      <c r="A22" s="33" t="s">
        <v>9</v>
      </c>
      <c r="B22" s="33" t="s">
        <v>71</v>
      </c>
      <c r="C22" s="33" t="s">
        <v>92</v>
      </c>
      <c r="D22" s="33" t="s">
        <v>91</v>
      </c>
      <c r="E22" s="29" t="str">
        <f>D23</f>
        <v>ACCANTONAMENTO AL TRATTAMENTO DI FINE RAPPORTO</v>
      </c>
      <c r="F22" s="30"/>
      <c r="G22" s="31">
        <f>SUBTOTAL(9,G21:G21)</f>
        <v>0</v>
      </c>
      <c r="H22" s="32">
        <f>SUBTOTAL(9,H21:H21)</f>
        <v>4735690.45</v>
      </c>
    </row>
    <row r="23" spans="1:8" customFormat="1" ht="15" outlineLevel="3" x14ac:dyDescent="0.25">
      <c r="A23" s="33"/>
      <c r="B23" s="33"/>
      <c r="C23" s="33"/>
      <c r="D23" s="34" t="s">
        <v>91</v>
      </c>
      <c r="E23" s="22" t="str">
        <f>CONCATENATE(C25,"   ",D25)</f>
        <v>1.5   ACCANTONAMENTO A FONDO RISCHI ED ONERI</v>
      </c>
      <c r="F23" s="16"/>
      <c r="G23" s="23"/>
      <c r="H23" s="24"/>
    </row>
    <row r="24" spans="1:8" s="21" customFormat="1" ht="12" x14ac:dyDescent="0.25">
      <c r="A24" s="16"/>
      <c r="B24" s="16"/>
      <c r="C24" s="16"/>
      <c r="D24" s="16"/>
      <c r="E24" s="53" t="s">
        <v>93</v>
      </c>
      <c r="F24" s="33" t="s">
        <v>94</v>
      </c>
      <c r="G24" s="55">
        <v>0</v>
      </c>
      <c r="H24" s="56">
        <v>0</v>
      </c>
    </row>
    <row r="25" spans="1:8" customFormat="1" ht="15" outlineLevel="4" x14ac:dyDescent="0.25">
      <c r="A25" s="33" t="s">
        <v>9</v>
      </c>
      <c r="B25" s="33" t="s">
        <v>71</v>
      </c>
      <c r="C25" s="33" t="s">
        <v>95</v>
      </c>
      <c r="D25" s="33" t="s">
        <v>94</v>
      </c>
      <c r="E25" s="29" t="str">
        <f>D26</f>
        <v>ACCANTONAMENTO A FONDO RISCHI ED ONERI</v>
      </c>
      <c r="F25" s="30"/>
      <c r="G25" s="31">
        <f>SUBTOTAL(9,G24:G24)</f>
        <v>0</v>
      </c>
      <c r="H25" s="32">
        <f>SUBTOTAL(9,H24:H24)</f>
        <v>0</v>
      </c>
    </row>
    <row r="26" spans="1:8" customFormat="1" ht="15" outlineLevel="3" x14ac:dyDescent="0.25">
      <c r="A26" s="33"/>
      <c r="B26" s="33"/>
      <c r="C26" s="33"/>
      <c r="D26" s="34" t="s">
        <v>94</v>
      </c>
      <c r="E26" s="29" t="str">
        <f>B27</f>
        <v>TITOLO I - USCITE CORRENTI</v>
      </c>
      <c r="F26" s="30"/>
      <c r="G26" s="31">
        <f>SUBTOTAL(9,G5:G24)</f>
        <v>244793980.2192333</v>
      </c>
      <c r="H26" s="32">
        <f>SUBTOTAL(9,H5:H24)</f>
        <v>240534153.26590002</v>
      </c>
    </row>
    <row r="27" spans="1:8" customFormat="1" ht="15" outlineLevel="2" x14ac:dyDescent="0.25">
      <c r="A27" s="33"/>
      <c r="B27" s="34" t="s">
        <v>71</v>
      </c>
      <c r="C27" s="33"/>
      <c r="D27" s="33"/>
      <c r="E27" s="22" t="str">
        <f>B31</f>
        <v>TITOLO II - USCITE IN CONTO CAPITALE</v>
      </c>
      <c r="F27" s="16"/>
      <c r="G27" s="23"/>
      <c r="H27" s="24"/>
    </row>
    <row r="28" spans="1:8" s="21" customFormat="1" ht="12" x14ac:dyDescent="0.25">
      <c r="A28" s="16"/>
      <c r="B28" s="16"/>
      <c r="C28" s="16"/>
      <c r="D28" s="16"/>
      <c r="E28" s="22" t="str">
        <f>CONCATENATE(C31,"   ",D31)</f>
        <v>2.1   INVESTIMENTI</v>
      </c>
      <c r="F28" s="16"/>
      <c r="G28" s="23"/>
      <c r="H28" s="24"/>
    </row>
    <row r="29" spans="1:8" s="21" customFormat="1" ht="12" x14ac:dyDescent="0.2">
      <c r="A29" s="16"/>
      <c r="B29" s="16"/>
      <c r="C29" s="16"/>
      <c r="D29" s="16"/>
      <c r="E29" s="53" t="s">
        <v>31</v>
      </c>
      <c r="F29" s="33" t="s">
        <v>96</v>
      </c>
      <c r="G29" s="28">
        <v>3292000</v>
      </c>
      <c r="H29" s="54">
        <v>2685000</v>
      </c>
    </row>
    <row r="30" spans="1:8" customFormat="1" ht="15" outlineLevel="4" x14ac:dyDescent="0.25">
      <c r="A30" s="33" t="s">
        <v>9</v>
      </c>
      <c r="B30" s="33" t="s">
        <v>97</v>
      </c>
      <c r="C30" s="33" t="s">
        <v>34</v>
      </c>
      <c r="D30" s="33" t="s">
        <v>98</v>
      </c>
      <c r="E30" s="53" t="s">
        <v>36</v>
      </c>
      <c r="F30" s="33" t="s">
        <v>99</v>
      </c>
      <c r="G30" s="28">
        <v>139242045.06999999</v>
      </c>
      <c r="H30" s="54">
        <v>163747572.10999998</v>
      </c>
    </row>
    <row r="31" spans="1:8" customFormat="1" ht="15" outlineLevel="4" x14ac:dyDescent="0.25">
      <c r="A31" s="33" t="s">
        <v>9</v>
      </c>
      <c r="B31" s="33" t="s">
        <v>97</v>
      </c>
      <c r="C31" s="33" t="s">
        <v>34</v>
      </c>
      <c r="D31" s="33" t="s">
        <v>98</v>
      </c>
      <c r="E31" s="53" t="s">
        <v>38</v>
      </c>
      <c r="F31" s="33" t="s">
        <v>100</v>
      </c>
      <c r="G31" s="28">
        <v>110000</v>
      </c>
      <c r="H31" s="54">
        <v>110000</v>
      </c>
    </row>
    <row r="32" spans="1:8" customFormat="1" ht="15" outlineLevel="4" x14ac:dyDescent="0.25">
      <c r="A32" s="33" t="s">
        <v>9</v>
      </c>
      <c r="B32" s="33" t="s">
        <v>97</v>
      </c>
      <c r="C32" s="33" t="s">
        <v>34</v>
      </c>
      <c r="D32" s="33" t="s">
        <v>98</v>
      </c>
      <c r="E32" s="53" t="s">
        <v>40</v>
      </c>
      <c r="F32" s="33" t="s">
        <v>101</v>
      </c>
      <c r="G32" s="28">
        <v>520000</v>
      </c>
      <c r="H32" s="54">
        <v>520000</v>
      </c>
    </row>
    <row r="33" spans="1:8" customFormat="1" ht="15" outlineLevel="4" x14ac:dyDescent="0.25">
      <c r="A33" s="33" t="s">
        <v>9</v>
      </c>
      <c r="B33" s="33" t="s">
        <v>97</v>
      </c>
      <c r="C33" s="33" t="s">
        <v>34</v>
      </c>
      <c r="D33" s="33" t="s">
        <v>98</v>
      </c>
      <c r="E33" s="53" t="s">
        <v>102</v>
      </c>
      <c r="F33" s="33" t="s">
        <v>103</v>
      </c>
      <c r="G33" s="28">
        <v>10935950.879999999</v>
      </c>
      <c r="H33" s="54">
        <v>10947368.879999999</v>
      </c>
    </row>
    <row r="34" spans="1:8" customFormat="1" ht="15" outlineLevel="4" x14ac:dyDescent="0.25">
      <c r="A34" s="33" t="s">
        <v>9</v>
      </c>
      <c r="B34" s="33" t="s">
        <v>97</v>
      </c>
      <c r="C34" s="33" t="s">
        <v>34</v>
      </c>
      <c r="D34" s="33" t="s">
        <v>98</v>
      </c>
      <c r="E34" s="29" t="str">
        <f>D35</f>
        <v>INVESTIMENTI</v>
      </c>
      <c r="F34" s="30"/>
      <c r="G34" s="31">
        <f>SUBTOTAL(9,G29:G33)</f>
        <v>154099995.94999999</v>
      </c>
      <c r="H34" s="32">
        <f>SUBTOTAL(9,H29:H33)</f>
        <v>178009940.98999998</v>
      </c>
    </row>
    <row r="35" spans="1:8" customFormat="1" ht="15" outlineLevel="3" x14ac:dyDescent="0.25">
      <c r="A35" s="33"/>
      <c r="B35" s="33"/>
      <c r="C35" s="33"/>
      <c r="D35" s="34" t="s">
        <v>98</v>
      </c>
      <c r="E35" s="22" t="str">
        <f>CONCATENATE(C38,"   ",D38)</f>
        <v>2.2   ONERI COMUNI</v>
      </c>
      <c r="F35" s="16"/>
      <c r="G35" s="23"/>
      <c r="H35" s="24"/>
    </row>
    <row r="36" spans="1:8" s="21" customFormat="1" ht="12" x14ac:dyDescent="0.25">
      <c r="A36" s="16"/>
      <c r="B36" s="16"/>
      <c r="C36" s="16"/>
      <c r="D36" s="16"/>
      <c r="E36" s="53" t="s">
        <v>42</v>
      </c>
      <c r="F36" s="33" t="s">
        <v>104</v>
      </c>
      <c r="G36" s="55">
        <v>0</v>
      </c>
      <c r="H36" s="56">
        <v>0</v>
      </c>
    </row>
    <row r="37" spans="1:8" customFormat="1" ht="15" outlineLevel="4" x14ac:dyDescent="0.25">
      <c r="A37" s="33" t="s">
        <v>9</v>
      </c>
      <c r="B37" s="33" t="s">
        <v>97</v>
      </c>
      <c r="C37" s="33" t="s">
        <v>44</v>
      </c>
      <c r="D37" s="33" t="s">
        <v>89</v>
      </c>
      <c r="E37" s="53" t="s">
        <v>46</v>
      </c>
      <c r="F37" s="33" t="s">
        <v>105</v>
      </c>
      <c r="G37" s="55">
        <v>0</v>
      </c>
      <c r="H37" s="56">
        <v>0</v>
      </c>
    </row>
    <row r="38" spans="1:8" customFormat="1" ht="15" outlineLevel="4" x14ac:dyDescent="0.25">
      <c r="A38" s="33" t="s">
        <v>9</v>
      </c>
      <c r="B38" s="33" t="s">
        <v>97</v>
      </c>
      <c r="C38" s="33" t="s">
        <v>44</v>
      </c>
      <c r="D38" s="33" t="s">
        <v>89</v>
      </c>
      <c r="E38" s="53" t="s">
        <v>106</v>
      </c>
      <c r="F38" s="33" t="s">
        <v>107</v>
      </c>
      <c r="G38" s="55">
        <v>0</v>
      </c>
      <c r="H38" s="56">
        <v>0</v>
      </c>
    </row>
    <row r="39" spans="1:8" customFormat="1" ht="15" outlineLevel="4" x14ac:dyDescent="0.25">
      <c r="A39" s="33" t="s">
        <v>9</v>
      </c>
      <c r="B39" s="33" t="s">
        <v>97</v>
      </c>
      <c r="C39" s="33" t="s">
        <v>44</v>
      </c>
      <c r="D39" s="33" t="s">
        <v>89</v>
      </c>
      <c r="E39" s="29" t="str">
        <f>D40</f>
        <v>ONERI COMUNI</v>
      </c>
      <c r="F39" s="30"/>
      <c r="G39" s="31">
        <f>SUBTOTAL(9,G36:G38)</f>
        <v>0</v>
      </c>
      <c r="H39" s="32">
        <f>SUBTOTAL(9,H36:H38)</f>
        <v>0</v>
      </c>
    </row>
    <row r="40" spans="1:8" customFormat="1" ht="15" outlineLevel="3" x14ac:dyDescent="0.25">
      <c r="A40" s="33"/>
      <c r="B40" s="33"/>
      <c r="C40" s="33"/>
      <c r="D40" s="34" t="s">
        <v>89</v>
      </c>
      <c r="E40" s="22" t="str">
        <f>CONCATENATE(C42,"   ",D42)</f>
        <v>2.3   ACCANTONAMENTI PER USCITE FUTURE</v>
      </c>
      <c r="F40" s="16"/>
      <c r="G40" s="23"/>
      <c r="H40" s="24"/>
    </row>
    <row r="41" spans="1:8" s="21" customFormat="1" ht="12" x14ac:dyDescent="0.25">
      <c r="A41" s="16"/>
      <c r="B41" s="16"/>
      <c r="C41" s="16"/>
      <c r="D41" s="16"/>
      <c r="E41" s="53" t="s">
        <v>50</v>
      </c>
      <c r="F41" s="33" t="s">
        <v>108</v>
      </c>
      <c r="G41" s="55">
        <v>0</v>
      </c>
      <c r="H41" s="56">
        <v>0</v>
      </c>
    </row>
    <row r="42" spans="1:8" customFormat="1" ht="15" outlineLevel="4" x14ac:dyDescent="0.25">
      <c r="A42" s="33" t="s">
        <v>9</v>
      </c>
      <c r="B42" s="33" t="s">
        <v>97</v>
      </c>
      <c r="C42" s="33" t="s">
        <v>52</v>
      </c>
      <c r="D42" s="33" t="s">
        <v>108</v>
      </c>
      <c r="E42" s="29" t="str">
        <f>D43</f>
        <v>ACCANTONAMENTI PER USCITE FUTURE</v>
      </c>
      <c r="F42" s="30"/>
      <c r="G42" s="31">
        <f>SUBTOTAL(9,G41:G41)</f>
        <v>0</v>
      </c>
      <c r="H42" s="32">
        <f>SUBTOTAL(9,H41:H41)</f>
        <v>0</v>
      </c>
    </row>
    <row r="43" spans="1:8" customFormat="1" ht="15" outlineLevel="3" x14ac:dyDescent="0.25">
      <c r="A43" s="33"/>
      <c r="B43" s="33"/>
      <c r="C43" s="33"/>
      <c r="D43" s="34" t="s">
        <v>108</v>
      </c>
      <c r="E43" s="29" t="str">
        <f>B44</f>
        <v>TITOLO II - USCITE IN CONTO CAPITALE</v>
      </c>
      <c r="F43" s="30"/>
      <c r="G43" s="31">
        <f>SUBTOTAL(9,G29:G41)</f>
        <v>154099995.94999999</v>
      </c>
      <c r="H43" s="32">
        <f>SUBTOTAL(9,H29:H41)</f>
        <v>178009940.98999998</v>
      </c>
    </row>
    <row r="44" spans="1:8" customFormat="1" ht="15" outlineLevel="2" x14ac:dyDescent="0.25">
      <c r="A44" s="33"/>
      <c r="B44" s="34" t="s">
        <v>97</v>
      </c>
      <c r="C44" s="33"/>
      <c r="D44" s="33"/>
      <c r="E44" s="29" t="str">
        <f>A45</f>
        <v>AGENZIA USCITE</v>
      </c>
      <c r="F44" s="30"/>
      <c r="G44" s="31">
        <f>SUBTOTAL(9,G5:G41)</f>
        <v>398893976.16923332</v>
      </c>
      <c r="H44" s="32">
        <f>SUBTOTAL(9,H5:H41)</f>
        <v>418544094.25590003</v>
      </c>
    </row>
    <row r="45" spans="1:8" customFormat="1" ht="15" outlineLevel="2" x14ac:dyDescent="0.25">
      <c r="A45" s="33" t="s">
        <v>109</v>
      </c>
      <c r="B45" s="34"/>
      <c r="C45" s="33"/>
      <c r="D45" s="33"/>
      <c r="E45" s="22" t="str">
        <f>B48</f>
        <v>TITOLO III - GESTIONI SPECIALI</v>
      </c>
      <c r="F45" s="16"/>
      <c r="G45" s="23"/>
      <c r="H45" s="24"/>
    </row>
    <row r="46" spans="1:8" s="21" customFormat="1" ht="12" x14ac:dyDescent="0.25">
      <c r="A46" s="16"/>
      <c r="B46" s="16"/>
      <c r="C46" s="16"/>
      <c r="D46" s="16"/>
      <c r="E46" s="22" t="str">
        <f>CONCATENATE(C48,"   ",D48)</f>
        <v>3.1   USCITE GESTIONI SPECIALI</v>
      </c>
      <c r="F46" s="16"/>
      <c r="G46" s="23"/>
      <c r="H46" s="24"/>
    </row>
    <row r="47" spans="1:8" s="21" customFormat="1" ht="12" x14ac:dyDescent="0.2">
      <c r="A47" s="16"/>
      <c r="B47" s="16"/>
      <c r="C47" s="16"/>
      <c r="D47" s="16"/>
      <c r="E47" s="53" t="s">
        <v>56</v>
      </c>
      <c r="F47" s="33" t="s">
        <v>110</v>
      </c>
      <c r="G47" s="28">
        <v>21000000</v>
      </c>
      <c r="H47" s="54">
        <v>21000000</v>
      </c>
    </row>
    <row r="48" spans="1:8" customFormat="1" ht="15" outlineLevel="4" x14ac:dyDescent="0.25">
      <c r="A48" s="33" t="s">
        <v>58</v>
      </c>
      <c r="B48" s="33" t="s">
        <v>59</v>
      </c>
      <c r="C48" s="33" t="s">
        <v>60</v>
      </c>
      <c r="D48" s="33" t="s">
        <v>110</v>
      </c>
      <c r="E48" s="53"/>
      <c r="F48" s="33"/>
      <c r="G48" s="55">
        <f>SUBTOTAL(9,G47:G47)</f>
        <v>21000000</v>
      </c>
      <c r="H48" s="56">
        <f>SUBTOTAL(9,H47:H47)</f>
        <v>21000000</v>
      </c>
    </row>
    <row r="49" spans="1:8" customFormat="1" ht="15" hidden="1" outlineLevel="3" x14ac:dyDescent="0.25">
      <c r="A49" s="33"/>
      <c r="B49" s="33"/>
      <c r="C49" s="33"/>
      <c r="D49" s="34" t="s">
        <v>110</v>
      </c>
      <c r="E49" s="29" t="str">
        <f>B50</f>
        <v>TITOLO III - GESTIONI SPECIALI</v>
      </c>
      <c r="F49" s="30"/>
      <c r="G49" s="31">
        <f>SUBTOTAL(9,G47:G47)</f>
        <v>21000000</v>
      </c>
      <c r="H49" s="32">
        <f>SUBTOTAL(9,H47:H47)</f>
        <v>21000000</v>
      </c>
    </row>
    <row r="50" spans="1:8" customFormat="1" ht="15" outlineLevel="3" x14ac:dyDescent="0.25">
      <c r="A50" s="33"/>
      <c r="B50" s="33" t="s">
        <v>59</v>
      </c>
      <c r="C50" s="33"/>
      <c r="D50" s="34"/>
      <c r="E50" s="22" t="str">
        <f>B53</f>
        <v>TITOLO IV - PARTITE DI GIRO</v>
      </c>
      <c r="F50" s="16"/>
      <c r="G50" s="23"/>
      <c r="H50" s="24"/>
    </row>
    <row r="51" spans="1:8" s="21" customFormat="1" ht="12" x14ac:dyDescent="0.25">
      <c r="A51" s="16"/>
      <c r="B51" s="16"/>
      <c r="C51" s="16"/>
      <c r="D51" s="16"/>
      <c r="E51" s="22" t="str">
        <f>CONCATENATE(C53,"   ",D53)</f>
        <v>4.1   USCITE AVENTI NATURA DI PARTITE DI GIRO</v>
      </c>
      <c r="F51" s="16"/>
      <c r="G51" s="23"/>
      <c r="H51" s="24"/>
    </row>
    <row r="52" spans="1:8" s="21" customFormat="1" ht="12" x14ac:dyDescent="0.2">
      <c r="A52" s="16"/>
      <c r="B52" s="16"/>
      <c r="C52" s="16"/>
      <c r="D52" s="16"/>
      <c r="E52" s="53" t="s">
        <v>61</v>
      </c>
      <c r="F52" s="33" t="s">
        <v>111</v>
      </c>
      <c r="G52" s="28">
        <v>79000000</v>
      </c>
      <c r="H52" s="54">
        <v>79000000</v>
      </c>
    </row>
    <row r="53" spans="1:8" customFormat="1" ht="15" outlineLevel="4" x14ac:dyDescent="0.25">
      <c r="A53" s="33" t="s">
        <v>58</v>
      </c>
      <c r="B53" s="33" t="s">
        <v>63</v>
      </c>
      <c r="C53" s="33" t="s">
        <v>64</v>
      </c>
      <c r="D53" s="33" t="s">
        <v>111</v>
      </c>
      <c r="E53" s="53"/>
      <c r="F53" s="33"/>
      <c r="G53" s="55">
        <f>SUBTOTAL(9,G52:G52)</f>
        <v>79000000</v>
      </c>
      <c r="H53" s="56">
        <f>SUBTOTAL(9,H52:H52)</f>
        <v>79000000</v>
      </c>
    </row>
    <row r="54" spans="1:8" customFormat="1" ht="15" hidden="1" outlineLevel="3" x14ac:dyDescent="0.25">
      <c r="A54" s="33"/>
      <c r="B54" s="33"/>
      <c r="C54" s="33"/>
      <c r="D54" s="34" t="s">
        <v>111</v>
      </c>
      <c r="E54" s="29" t="str">
        <f>B55</f>
        <v>TITOLO IV - PARTITE DI GIRO</v>
      </c>
      <c r="F54" s="30"/>
      <c r="G54" s="31">
        <f>SUBTOTAL(9,G52:G52)</f>
        <v>79000000</v>
      </c>
      <c r="H54" s="32">
        <f>SUBTOTAL(9,H52:H52)</f>
        <v>79000000</v>
      </c>
    </row>
    <row r="55" spans="1:8" customFormat="1" ht="15" outlineLevel="3" x14ac:dyDescent="0.25">
      <c r="A55" s="33"/>
      <c r="B55" s="33" t="s">
        <v>63</v>
      </c>
      <c r="C55" s="33"/>
      <c r="D55" s="34"/>
      <c r="E55" s="29" t="str">
        <f>A56</f>
        <v>CONTABILITA' SPECIALI</v>
      </c>
      <c r="F55" s="30"/>
      <c r="G55" s="31">
        <f>SUBTOTAL(9,G47:G52)</f>
        <v>100000000</v>
      </c>
      <c r="H55" s="32">
        <f>SUBTOTAL(9,H47:H52)</f>
        <v>100000000</v>
      </c>
    </row>
    <row r="56" spans="1:8" customFormat="1" ht="15" outlineLevel="2" x14ac:dyDescent="0.25">
      <c r="A56" s="33" t="s">
        <v>58</v>
      </c>
      <c r="B56" s="34"/>
      <c r="C56" s="33"/>
      <c r="D56" s="33"/>
      <c r="E56" s="29" t="s">
        <v>112</v>
      </c>
      <c r="F56" s="30"/>
      <c r="G56" s="31">
        <f>SUBTOTAL(9,G5:G52)</f>
        <v>498893976.16923332</v>
      </c>
      <c r="H56" s="32">
        <f>SUBTOTAL(9,H5:H52)</f>
        <v>518544094.25590003</v>
      </c>
    </row>
    <row r="57" spans="1:8" customFormat="1" ht="15" outlineLevel="2" x14ac:dyDescent="0.25">
      <c r="A57" s="33" t="s">
        <v>66</v>
      </c>
      <c r="B57" s="34"/>
      <c r="C57" s="33"/>
      <c r="D57" s="33"/>
      <c r="E57" s="47" t="s">
        <v>113</v>
      </c>
      <c r="F57" s="47"/>
      <c r="G57" s="50"/>
      <c r="H57" s="50"/>
    </row>
    <row r="58" spans="1:8" customFormat="1" ht="15" x14ac:dyDescent="0.25">
      <c r="A58" s="47"/>
      <c r="B58" s="47"/>
      <c r="C58" s="47"/>
      <c r="D58" s="47"/>
      <c r="E58" s="47"/>
      <c r="F58" s="47"/>
      <c r="G58" s="50"/>
      <c r="H58" s="50"/>
    </row>
  </sheetData>
  <pageMargins left="0.19685039370078702" right="0.19685039370078702" top="0.59055118110236204" bottom="0.39370078740157405" header="0.39370078740157505" footer="0.19685039370078702"/>
  <pageSetup paperSize="0" fitToWidth="0" fitToHeight="0" orientation="landscape" horizontalDpi="0" verticalDpi="0" copies="0"/>
  <rowBreaks count="2" manualBreakCount="2">
    <brk id="27" man="1"/>
    <brk id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3"/>
  <sheetViews>
    <sheetView workbookViewId="0"/>
  </sheetViews>
  <sheetFormatPr defaultRowHeight="12" x14ac:dyDescent="0.2"/>
  <cols>
    <col min="1" max="1" width="82.5703125" style="59" customWidth="1"/>
    <col min="2" max="2" width="29.85546875" style="59" customWidth="1"/>
    <col min="3" max="3" width="9.140625" style="59" customWidth="1"/>
    <col min="4" max="16384" width="9.140625" style="59"/>
  </cols>
  <sheetData>
    <row r="1" spans="1:249" ht="46.5" customHeight="1" x14ac:dyDescent="0.2">
      <c r="A1" s="57" t="s">
        <v>114</v>
      </c>
      <c r="B1" s="58"/>
    </row>
    <row r="2" spans="1:249" ht="24" customHeight="1" x14ac:dyDescent="0.2">
      <c r="A2" s="60" t="s">
        <v>115</v>
      </c>
      <c r="B2" s="61" t="s">
        <v>116</v>
      </c>
    </row>
    <row r="3" spans="1:249" customFormat="1" ht="24" customHeight="1" x14ac:dyDescent="0.25">
      <c r="A3" s="62" t="s">
        <v>117</v>
      </c>
      <c r="B3" s="63">
        <v>273348738.54979998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</row>
    <row r="4" spans="1:249" customFormat="1" ht="24" customHeight="1" x14ac:dyDescent="0.25">
      <c r="A4" s="62" t="s">
        <v>118</v>
      </c>
      <c r="B4" s="64">
        <v>277250430.1760965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customFormat="1" ht="24" customHeight="1" x14ac:dyDescent="0.25">
      <c r="A5" s="65" t="s">
        <v>119</v>
      </c>
      <c r="B5" s="66">
        <f>B3-B4</f>
        <v>-3901691.6262965202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customFormat="1" ht="24" customHeight="1" x14ac:dyDescent="0.25">
      <c r="A6" s="62" t="s">
        <v>120</v>
      </c>
      <c r="B6" s="64">
        <v>2855000.44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customFormat="1" ht="24" customHeight="1" x14ac:dyDescent="0.25">
      <c r="A7" s="62" t="s">
        <v>121</v>
      </c>
      <c r="B7" s="64">
        <v>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customFormat="1" ht="24" customHeight="1" x14ac:dyDescent="0.25">
      <c r="A8" s="65" t="s">
        <v>122</v>
      </c>
      <c r="B8" s="66">
        <f>B5+B6+B7</f>
        <v>-1046691.1862965203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customFormat="1" ht="24" customHeight="1" x14ac:dyDescent="0.25">
      <c r="A9" s="67" t="s">
        <v>123</v>
      </c>
      <c r="B9" s="68">
        <v>10011931.363864642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customFormat="1" ht="30" customHeight="1" x14ac:dyDescent="0.25">
      <c r="A10" s="69" t="s">
        <v>124</v>
      </c>
      <c r="B10" s="70">
        <f>(B8-B9)</f>
        <v>-11058622.550161162</v>
      </c>
      <c r="C10" s="59"/>
      <c r="D10" s="59"/>
      <c r="E10" s="59"/>
      <c r="F10" s="59"/>
      <c r="G10" s="59"/>
      <c r="H10" s="59"/>
      <c r="I10" s="59"/>
      <c r="J10" s="59"/>
      <c r="K10" s="71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customFormat="1" ht="24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customFormat="1" ht="24" customHeigh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customFormat="1" ht="24" customHeight="1" x14ac:dyDescent="0.25">
      <c r="A13" s="59"/>
      <c r="B13" s="72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ENTRATE</vt:lpstr>
      <vt:lpstr>USCITE</vt:lpstr>
      <vt:lpstr>Preventivo_Economico_2022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D'Aleo</dc:creator>
  <cp:lastModifiedBy>GUIDI LORELLA</cp:lastModifiedBy>
  <dcterms:created xsi:type="dcterms:W3CDTF">2022-02-09T13:54:29Z</dcterms:created>
  <dcterms:modified xsi:type="dcterms:W3CDTF">2022-02-28T09:12:42Z</dcterms:modified>
</cp:coreProperties>
</file>